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defaultThemeVersion="202300"/>
  <mc:AlternateContent xmlns:mc="http://schemas.openxmlformats.org/markup-compatibility/2006">
    <mc:Choice Requires="x15">
      <x15ac:absPath xmlns:x15ac="http://schemas.microsoft.com/office/spreadsheetml/2010/11/ac" url="/Users/raymondfrost/Desktop/reupdatedpowerpointandlink/"/>
    </mc:Choice>
  </mc:AlternateContent>
  <xr:revisionPtr revIDLastSave="0" documentId="8_{6B0DF937-42C2-B64B-89B3-43492209D645}" xr6:coauthVersionLast="47" xr6:coauthVersionMax="47" xr10:uidLastSave="{00000000-0000-0000-0000-000000000000}"/>
  <workbookProtection workbookAlgorithmName="SHA-512" workbookHashValue="KNv7V7jh77jz8NWjpXTZLpbBdhqzVsmAKcRoLPUGujqYwPC1Dgh2AOrWijL+RggSfozlzBiQa6bD86MZqRysQQ==" workbookSaltValue="9Pq+3mvlZVhgb8GFs3h1hg==" workbookSpinCount="100000" lockStructure="1"/>
  <bookViews>
    <workbookView xWindow="3880" yWindow="3060" windowWidth="27240" windowHeight="16440" activeTab="2" xr2:uid="{B7896F89-8D53-6A44-A9EF-C0D028CBF118}"/>
  </bookViews>
  <sheets>
    <sheet name="FormatCodesSFX" sheetId="3" state="veryHidden" r:id="rId1"/>
    <sheet name="FeedbackSFX" sheetId="4" state="hidden" r:id="rId2"/>
    <sheet name="Scoreboard" sheetId="5" r:id="rId3"/>
    <sheet name="Page APT" sheetId="7" state="veryHidden" r:id="rId4"/>
    <sheet name="Page ASC" sheetId="8" state="veryHidden" r:id="rId5"/>
    <sheet name="Page A" sheetId="6" r:id="rId6"/>
    <sheet name="#_Page A" sheetId="1" state="veryHidden" r:id="rId7"/>
    <sheet name=" Page BPT" sheetId="10" state="veryHidden" r:id="rId8"/>
    <sheet name=" Page BSC" sheetId="11" state="veryHidden" r:id="rId9"/>
    <sheet name=" Page B" sheetId="9" r:id="rId10"/>
    <sheet name="#_ Page B" sheetId="2" state="veryHidden" r:id="rId1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 i="9" l="1" a="1"/>
  <c r="I1" i="9" s="1"/>
  <c r="AF1" i="9" s="1"/>
  <c r="F22" i="5" a="1"/>
  <c r="F22" i="5"/>
  <c r="B2" i="11"/>
  <c r="B2" i="2" s="1"/>
  <c r="Y2" i="2" s="1"/>
  <c r="B1" i="4"/>
  <c r="Z1" i="9"/>
  <c r="Y1" i="9"/>
  <c r="X1" i="9"/>
  <c r="I1" i="2"/>
  <c r="AF1" i="2"/>
  <c r="Z1" i="2"/>
  <c r="Y1" i="2"/>
  <c r="X1" i="2"/>
  <c r="I1" i="6" a="1"/>
  <c r="I1" i="6" s="1"/>
  <c r="AF1" i="6" s="1"/>
  <c r="F21" i="5" a="1"/>
  <c r="F21" i="5"/>
  <c r="B2" i="8"/>
  <c r="B2" i="6" s="1"/>
  <c r="Y2" i="6" s="1"/>
  <c r="Z1" i="6"/>
  <c r="Y1" i="6"/>
  <c r="X1" i="6"/>
  <c r="I1" i="1"/>
  <c r="AF1" i="1"/>
  <c r="Z1" i="1"/>
  <c r="Y1" i="1"/>
  <c r="X1" i="1"/>
  <c r="F4" i="5" a="1"/>
  <c r="F4" i="5" s="1"/>
  <c r="E4" i="5"/>
  <c r="C14" i="2"/>
  <c r="E13" i="2"/>
  <c r="E12" i="2"/>
  <c r="E11" i="2"/>
  <c r="E10" i="2"/>
  <c r="E9" i="2"/>
  <c r="D34" i="1"/>
  <c r="D32" i="1"/>
  <c r="L31" i="1"/>
  <c r="D30" i="1"/>
  <c r="D28" i="1"/>
  <c r="C23" i="1"/>
  <c r="M18" i="1" s="1"/>
  <c r="B23" i="1"/>
  <c r="M10" i="1"/>
  <c r="M13" i="1" s="1"/>
  <c r="C14" i="11"/>
  <c r="D10" i="11"/>
  <c r="G11" i="11"/>
  <c r="E13" i="11"/>
  <c r="E14" i="11"/>
  <c r="E10" i="11"/>
  <c r="H11" i="11"/>
  <c r="C2" i="9" a="1"/>
  <c r="H14" i="11"/>
  <c r="G13" i="11"/>
  <c r="D9" i="11"/>
  <c r="E12" i="11"/>
  <c r="H10" i="11"/>
  <c r="M9" i="11"/>
  <c r="F13" i="11"/>
  <c r="F12" i="11"/>
  <c r="C2" i="2" a="1"/>
  <c r="F9" i="11"/>
  <c r="D11" i="11"/>
  <c r="G12" i="11"/>
  <c r="M10" i="11"/>
  <c r="H13" i="11"/>
  <c r="E9" i="11"/>
  <c r="G9" i="11"/>
  <c r="E11" i="11"/>
  <c r="H12" i="11"/>
  <c r="M11" i="11"/>
  <c r="H9" i="11"/>
  <c r="F11" i="11"/>
  <c r="D13" i="11"/>
  <c r="F10" i="11"/>
  <c r="D12" i="11"/>
  <c r="C2" i="6" a="1"/>
  <c r="G10" i="11"/>
  <c r="C2" i="1" a="1"/>
  <c r="H13" i="8"/>
  <c r="H17" i="8"/>
  <c r="H21" i="8"/>
  <c r="E11" i="8"/>
  <c r="D14" i="8"/>
  <c r="F16" i="8"/>
  <c r="E19" i="8"/>
  <c r="D22" i="8"/>
  <c r="C23" i="8"/>
  <c r="D30" i="8"/>
  <c r="H14" i="8"/>
  <c r="H18" i="8"/>
  <c r="H22" i="8"/>
  <c r="D12" i="8"/>
  <c r="F14" i="8"/>
  <c r="E17" i="8"/>
  <c r="D20" i="8"/>
  <c r="F22" i="8"/>
  <c r="M14" i="8"/>
  <c r="D34" i="8"/>
  <c r="H19" i="8"/>
  <c r="F12" i="8"/>
  <c r="D18" i="8"/>
  <c r="L29" i="8"/>
  <c r="G12" i="8"/>
  <c r="G20" i="8"/>
  <c r="F15" i="8"/>
  <c r="D21" i="8"/>
  <c r="M19" i="8"/>
  <c r="E16" i="8"/>
  <c r="D28" i="8"/>
  <c r="G14" i="8"/>
  <c r="G18" i="8"/>
  <c r="G22" i="8"/>
  <c r="F11" i="8"/>
  <c r="E14" i="8"/>
  <c r="D17" i="8"/>
  <c r="F19" i="8"/>
  <c r="E22" i="8"/>
  <c r="M13" i="8"/>
  <c r="D32" i="8"/>
  <c r="P14" i="8"/>
  <c r="G11" i="8"/>
  <c r="G15" i="8"/>
  <c r="G19" i="8"/>
  <c r="G23" i="8"/>
  <c r="E12" i="8"/>
  <c r="D15" i="8"/>
  <c r="F17" i="8"/>
  <c r="E20" i="8"/>
  <c r="E23" i="8"/>
  <c r="M15" i="8"/>
  <c r="H11" i="8"/>
  <c r="H15" i="8"/>
  <c r="H23" i="8"/>
  <c r="E15" i="8"/>
  <c r="F20" i="8"/>
  <c r="M18" i="8"/>
  <c r="G16" i="8"/>
  <c r="D13" i="8"/>
  <c r="E18" i="8"/>
  <c r="L31" i="8"/>
  <c r="F13" i="8"/>
  <c r="B23" i="8"/>
  <c r="F21" i="8"/>
  <c r="H12" i="8"/>
  <c r="H16" i="8"/>
  <c r="H20" i="8"/>
  <c r="P19" i="8"/>
  <c r="E13" i="8"/>
  <c r="D16" i="8"/>
  <c r="F18" i="8"/>
  <c r="E21" i="8"/>
  <c r="M10" i="8"/>
  <c r="M20" i="8"/>
  <c r="G13" i="8"/>
  <c r="G17" i="8"/>
  <c r="G21" i="8"/>
  <c r="D11" i="8"/>
  <c r="D19" i="8"/>
  <c r="C2" i="6" l="1"/>
  <c r="C2" i="2"/>
  <c r="C2" i="9"/>
  <c r="C22" i="5"/>
  <c r="C24" i="5" s="1"/>
  <c r="C8" i="5"/>
  <c r="B2" i="9"/>
  <c r="Y2" i="9" s="1"/>
  <c r="P2" i="9"/>
  <c r="C2" i="1"/>
  <c r="Z2" i="6"/>
  <c r="C21" i="5"/>
  <c r="B2" i="1"/>
  <c r="Y2" i="1" s="1"/>
  <c r="E14" i="2"/>
  <c r="M9" i="2" s="1"/>
  <c r="F11" i="2" s="1"/>
  <c r="G11" i="2" s="1"/>
  <c r="H11" i="2" s="1"/>
  <c r="P2" i="6"/>
  <c r="D20" i="1"/>
  <c r="D21" i="1"/>
  <c r="D22" i="1"/>
  <c r="D18" i="1"/>
  <c r="D15" i="1"/>
  <c r="D12" i="1"/>
  <c r="D17" i="1"/>
  <c r="D19" i="1"/>
  <c r="D16" i="1"/>
  <c r="D13" i="1"/>
  <c r="D14" i="1"/>
  <c r="D11" i="1"/>
  <c r="F21" i="1"/>
  <c r="G21" i="1" s="1"/>
  <c r="F17" i="1"/>
  <c r="G17" i="1" s="1"/>
  <c r="F13" i="1"/>
  <c r="G13" i="1" s="1"/>
  <c r="F11" i="1"/>
  <c r="G11" i="1" s="1"/>
  <c r="F15" i="1"/>
  <c r="G15" i="1" s="1"/>
  <c r="F19" i="1"/>
  <c r="G19" i="1" s="1"/>
  <c r="F16" i="1"/>
  <c r="G16" i="1" s="1"/>
  <c r="F12" i="1"/>
  <c r="G12" i="1" s="1"/>
  <c r="F14" i="1"/>
  <c r="G14" i="1" s="1"/>
  <c r="F20" i="1"/>
  <c r="G20" i="1" s="1"/>
  <c r="F18" i="1"/>
  <c r="G18" i="1" s="1"/>
  <c r="F22" i="1"/>
  <c r="G22" i="1" s="1"/>
  <c r="D2" i="6"/>
  <c r="D1" i="6" a="1"/>
  <c r="Z2" i="9" l="1"/>
  <c r="Z2" i="2"/>
  <c r="D1" i="6"/>
  <c r="AA1" i="6" s="1"/>
  <c r="A2" i="8"/>
  <c r="AA2" i="6"/>
  <c r="F13" i="2"/>
  <c r="G13" i="2" s="1"/>
  <c r="H13" i="2" s="1"/>
  <c r="F9" i="2"/>
  <c r="G9" i="2" s="1"/>
  <c r="H9" i="2" s="1"/>
  <c r="H14" i="2" s="1"/>
  <c r="M10" i="2" s="1"/>
  <c r="M11" i="2" s="1"/>
  <c r="F10" i="2"/>
  <c r="G10" i="2" s="1"/>
  <c r="H10" i="2" s="1"/>
  <c r="F12" i="2"/>
  <c r="G12" i="2" s="1"/>
  <c r="H12" i="2" s="1"/>
  <c r="Z2" i="1"/>
  <c r="G23" i="1"/>
  <c r="M19" i="1" s="1"/>
  <c r="M20" i="1" s="1"/>
  <c r="L29" i="1" s="1"/>
  <c r="H14" i="1"/>
  <c r="E14" i="1"/>
  <c r="H22" i="1"/>
  <c r="E22" i="1"/>
  <c r="E13" i="1"/>
  <c r="H13" i="1"/>
  <c r="E21" i="1"/>
  <c r="H21" i="1"/>
  <c r="E16" i="1"/>
  <c r="H16" i="1"/>
  <c r="E20" i="1"/>
  <c r="H20" i="1"/>
  <c r="E17" i="1"/>
  <c r="H17" i="1"/>
  <c r="H15" i="1"/>
  <c r="E15" i="1"/>
  <c r="E19" i="1"/>
  <c r="H19" i="1"/>
  <c r="E12" i="1"/>
  <c r="H12" i="1"/>
  <c r="H11" i="1"/>
  <c r="E11" i="1"/>
  <c r="H18" i="1"/>
  <c r="E18" i="1"/>
  <c r="D1" i="9" a="1"/>
  <c r="D2" i="2"/>
  <c r="D2" i="9"/>
  <c r="D1" i="2" a="1"/>
  <c r="D1" i="1" a="1"/>
  <c r="D2" i="1"/>
  <c r="D1" i="2" l="1"/>
  <c r="AA1" i="2" s="1"/>
  <c r="A2" i="11"/>
  <c r="AA2" i="9"/>
  <c r="AA2" i="2"/>
  <c r="D1" i="9"/>
  <c r="AA1" i="9" s="1"/>
  <c r="AA2" i="1"/>
  <c r="D1" i="1"/>
  <c r="AA1" i="1" s="1"/>
  <c r="A2" i="6"/>
  <c r="X2" i="6" s="1"/>
  <c r="A2" i="1"/>
  <c r="X2" i="1" s="1"/>
  <c r="B21" i="5"/>
  <c r="E23" i="1"/>
  <c r="M14" i="1" s="1"/>
  <c r="M15" i="1" s="1"/>
  <c r="H23" i="1"/>
  <c r="P14" i="1" s="1"/>
  <c r="P19" i="1" s="1"/>
  <c r="B22" i="5" l="1"/>
  <c r="A2" i="2"/>
  <c r="X2" i="2" s="1"/>
  <c r="A2" i="9"/>
  <c r="X2" i="9" s="1"/>
  <c r="B24" i="5"/>
  <c r="I2" i="5" l="1"/>
  <c r="D24" i="5"/>
  <c r="I3"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Frost, Raymond</author>
  </authors>
  <commentList>
    <comment ref="S1" authorId="0" shapeId="0" xr:uid="{C0F1592C-D190-5D4A-A7AD-9EB69AEA877E}">
      <text>
        <r>
          <rPr>
            <sz val="10"/>
            <color rgb="FF000000"/>
            <rFont val="Tahoma"/>
            <family val="2"/>
          </rPr>
          <t>The difference between ordinary and extraordinary is that little extra. – Jimmy Johnson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Frost, Raymond</author>
  </authors>
  <commentList>
    <comment ref="S1" authorId="0" shapeId="0" xr:uid="{A2B6F4EF-6F66-6948-BA44-8AE59F72457B}">
      <text>
        <r>
          <rPr>
            <sz val="10"/>
            <color rgb="FF000000"/>
            <rFont val="Tahoma"/>
            <family val="2"/>
          </rPr>
          <t>You got this!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<sst xmlns="http://schemas.openxmlformats.org/spreadsheetml/2006/main" count="389" uniqueCount="301">
  <si>
    <t xml:space="preserve">Barliman Butterbur, the owner of the Inn of the Prancing Pony, wants to know how his sales of meat stew are doing. Particularly, he wants to know his average sales, how much it varies, and if the weather outside matters. He has gathered a sample of temperature data throughout the year along with amount of stew he sold on those days. </t>
  </si>
  <si>
    <t>First, complete the table to solve for the averages, variances, standard deviations, covariance, and correlation coefficient</t>
  </si>
  <si>
    <t>Month</t>
  </si>
  <si>
    <t>Temperature (X)</t>
  </si>
  <si>
    <t>Bowls of Stew (Y)</t>
  </si>
  <si>
    <t>(Xi - Xbar)</t>
  </si>
  <si>
    <t>(Xi - Xbar)^2</t>
  </si>
  <si>
    <t>(Yi - Ybar)</t>
  </si>
  <si>
    <t>(Yi - Ybar)^2</t>
  </si>
  <si>
    <t>(Xi - Xbar)(Yi - Ybar)</t>
  </si>
  <si>
    <t>Number of observations (n) =</t>
  </si>
  <si>
    <t>Jan</t>
  </si>
  <si>
    <t>Feb</t>
  </si>
  <si>
    <t>Temperature</t>
  </si>
  <si>
    <t>Covariance between X &amp; Y</t>
  </si>
  <si>
    <t>Mar</t>
  </si>
  <si>
    <t>Average</t>
  </si>
  <si>
    <t>Apr</t>
  </si>
  <si>
    <t>Variance</t>
  </si>
  <si>
    <t>May</t>
  </si>
  <si>
    <t>Standard Deviation</t>
  </si>
  <si>
    <t>Jun</t>
  </si>
  <si>
    <t>Correlation Coefficient between X &amp; Y</t>
  </si>
  <si>
    <t>Jul</t>
  </si>
  <si>
    <t>Bowls of Stew</t>
  </si>
  <si>
    <t>Aug</t>
  </si>
  <si>
    <t>Sept</t>
  </si>
  <si>
    <t>Oct</t>
  </si>
  <si>
    <t>Nov</t>
  </si>
  <si>
    <t>Dec</t>
  </si>
  <si>
    <t>sums:</t>
  </si>
  <si>
    <t>Second, calculate the following ONLY using the proper formulas</t>
  </si>
  <si>
    <t>These do not have formulas, you must use cells you have calculated from the table</t>
  </si>
  <si>
    <t>Variance for Temperature</t>
  </si>
  <si>
    <t>Coefficient of Variation for Stew:</t>
  </si>
  <si>
    <t>Standard Deviation for Bowls of Stew</t>
  </si>
  <si>
    <t>Percentile Rank for the Month of May regarding Stew Sales</t>
  </si>
  <si>
    <t>Covariance</t>
  </si>
  <si>
    <t>Correlation</t>
  </si>
  <si>
    <t>Bilton Bilmes, owner of Zonko's Joke Shop does not joke around with taxes. He has done some bookkeeping over the last month and has kept track of his revenues, though it is not precisely accurate. Calculate the approximate sample average earnings and approximate sample standard deviation for Mr. Bilmes</t>
  </si>
  <si>
    <t>Daily Revenue</t>
  </si>
  <si>
    <t># of days</t>
  </si>
  <si>
    <t>Mi</t>
  </si>
  <si>
    <t>MiFi</t>
  </si>
  <si>
    <t>Mi - Xbar</t>
  </si>
  <si>
    <t>(Mi-Xbar)^2</t>
  </si>
  <si>
    <t>(Mi-Xbar)^2 * fi</t>
  </si>
  <si>
    <t>$600-$700</t>
  </si>
  <si>
    <t>Approx. Average=</t>
  </si>
  <si>
    <t>$700-$800</t>
  </si>
  <si>
    <t>Approx. Variance=</t>
  </si>
  <si>
    <t>$800-$900</t>
  </si>
  <si>
    <t>Approx. Std. Dev=</t>
  </si>
  <si>
    <t>$900-$1000</t>
  </si>
  <si>
    <t>$1000-$1100</t>
  </si>
  <si>
    <t>sums :</t>
  </si>
  <si>
    <t>The CELL function returns</t>
  </si>
  <si>
    <t>Display</t>
  </si>
  <si>
    <t>,0</t>
  </si>
  <si>
    <t>comma format with 0 decimal places</t>
  </si>
  <si>
    <t>,0-</t>
  </si>
  <si>
    <t>comma format with 0 decimal places, negative numbers in red</t>
  </si>
  <si>
    <t>,1</t>
  </si>
  <si>
    <t>comma format with 1 decimal places</t>
  </si>
  <si>
    <t>,1-</t>
  </si>
  <si>
    <t>comma format with 1 decimal places, negative numbers in red</t>
  </si>
  <si>
    <t>,2</t>
  </si>
  <si>
    <t>comma format with 2 decimal places</t>
  </si>
  <si>
    <t>,2-</t>
  </si>
  <si>
    <t>comma format with 2 decimal places, negative numbers in red</t>
  </si>
  <si>
    <t>,3</t>
  </si>
  <si>
    <t>comma format with 3 decimal places</t>
  </si>
  <si>
    <t>,3-</t>
  </si>
  <si>
    <t>comma format with 3 decimal places, negative numbers in red</t>
  </si>
  <si>
    <t>,4</t>
  </si>
  <si>
    <t>comma format with 4 decimal places</t>
  </si>
  <si>
    <t>,4-</t>
  </si>
  <si>
    <t>comma format with 4 decimal places, negative numbers in red</t>
  </si>
  <si>
    <t>C0</t>
  </si>
  <si>
    <t>currency/accounting with 0 decimal places</t>
  </si>
  <si>
    <t>C0-</t>
  </si>
  <si>
    <t>currency/accounting with 0 decimal places, negative numbers in red</t>
  </si>
  <si>
    <t>C1</t>
  </si>
  <si>
    <t>currency/accounting with 1 decimal places</t>
  </si>
  <si>
    <t>C1-</t>
  </si>
  <si>
    <t>currency/accounting with 1 decimal places, negative numbers in red</t>
  </si>
  <si>
    <t>C2</t>
  </si>
  <si>
    <t>currency/accounting with 2 decimal places</t>
  </si>
  <si>
    <t>C2-</t>
  </si>
  <si>
    <t>currency/accounting with 2 decimal places, negative numbers in red</t>
  </si>
  <si>
    <t>C3</t>
  </si>
  <si>
    <t>currency/accounting with 3 decimal places</t>
  </si>
  <si>
    <t>C3-</t>
  </si>
  <si>
    <t>currency/accounting with 3 decimal places, negative numbers in red</t>
  </si>
  <si>
    <t>C4</t>
  </si>
  <si>
    <t>currency/accounting with 4 decimal places</t>
  </si>
  <si>
    <t>C4-</t>
  </si>
  <si>
    <t>currency/accounting with 4 decimal places, negative numbers in red</t>
  </si>
  <si>
    <t>D1</t>
  </si>
  <si>
    <t>long date</t>
  </si>
  <si>
    <t>D2</t>
  </si>
  <si>
    <t>day and month</t>
  </si>
  <si>
    <t>D3</t>
  </si>
  <si>
    <t>mmm-yy</t>
  </si>
  <si>
    <t>D4</t>
  </si>
  <si>
    <t>short date</t>
  </si>
  <si>
    <t>D5</t>
  </si>
  <si>
    <t>mm/dd</t>
  </si>
  <si>
    <t>D6</t>
  </si>
  <si>
    <t>h:mm:ss AM/PM</t>
  </si>
  <si>
    <t>D7</t>
  </si>
  <si>
    <t>h:mm AM/PM</t>
  </si>
  <si>
    <t>D8</t>
  </si>
  <si>
    <t>h:mm:ss</t>
  </si>
  <si>
    <t>D9</t>
  </si>
  <si>
    <t>h:mm</t>
  </si>
  <si>
    <t>F0</t>
  </si>
  <si>
    <t>number with 0 decimal places, do not use comma separator (,)</t>
  </si>
  <si>
    <t>F0-</t>
  </si>
  <si>
    <t>number with 0 decimal places, negative numbers in red, do not use comma separator (,)</t>
  </si>
  <si>
    <t>F1</t>
  </si>
  <si>
    <t>number with 1 decimal place, do not use comma separator (,)</t>
  </si>
  <si>
    <t>F1-</t>
  </si>
  <si>
    <t>number with 1 decimal place, negative numbers in red, do not use comma separator (,)</t>
  </si>
  <si>
    <t>F2</t>
  </si>
  <si>
    <t>number with 2 decimal places, do not use comma separator (,)</t>
  </si>
  <si>
    <t>F2-</t>
  </si>
  <si>
    <t>number with 2 decimal places, negative numbers in red, do not use comma separator (,)</t>
  </si>
  <si>
    <t>F3</t>
  </si>
  <si>
    <t>number with 3 decimal places, do not use comma separator (,)</t>
  </si>
  <si>
    <t>F3-</t>
  </si>
  <si>
    <t>number with 3 decimal places, negative numbers in red, do not use comma separator (,)</t>
  </si>
  <si>
    <t>F4</t>
  </si>
  <si>
    <t>number with 4 decimal places, do not use comma separator (,)</t>
  </si>
  <si>
    <t>F4-</t>
  </si>
  <si>
    <t>number with 4 decimal places, negative numbers in red, do not use comma separator (,)</t>
  </si>
  <si>
    <t>G</t>
  </si>
  <si>
    <t>general</t>
  </si>
  <si>
    <t>P0</t>
  </si>
  <si>
    <t>percent with 0 decimal places</t>
  </si>
  <si>
    <t>P1</t>
  </si>
  <si>
    <t>percent with 1 decimal place</t>
  </si>
  <si>
    <t>P2</t>
  </si>
  <si>
    <t>percent with 2 decimal places</t>
  </si>
  <si>
    <t>P3</t>
  </si>
  <si>
    <t>percent with 3 decimal places</t>
  </si>
  <si>
    <t>P4</t>
  </si>
  <si>
    <t>percent with 4 decimal places</t>
  </si>
  <si>
    <t>S0</t>
  </si>
  <si>
    <t>scientific with 0 decimal places</t>
  </si>
  <si>
    <t>S1</t>
  </si>
  <si>
    <t>scientific with 1 decimal places</t>
  </si>
  <si>
    <t>S2</t>
  </si>
  <si>
    <t>scientific with 2 decimal places</t>
  </si>
  <si>
    <t>S3</t>
  </si>
  <si>
    <t>scientific with 3 decimal places</t>
  </si>
  <si>
    <t>S4</t>
  </si>
  <si>
    <t>scientific with 4 decimal places</t>
  </si>
  <si>
    <t>Rand</t>
  </si>
  <si>
    <t>Code</t>
  </si>
  <si>
    <t>StuNAMsg</t>
  </si>
  <si>
    <t>PerfectMsg</t>
  </si>
  <si>
    <t>StuErrorMsg</t>
  </si>
  <si>
    <t>WrongTypeMsg</t>
  </si>
  <si>
    <t>MissingFormulaMsg</t>
  </si>
  <si>
    <t>ExternalRefsMsg</t>
  </si>
  <si>
    <t>HardCodeMsg</t>
  </si>
  <si>
    <t>HardQuoteMsg</t>
  </si>
  <si>
    <t>MissingAbsMsg</t>
  </si>
  <si>
    <t>FormatMsg</t>
  </si>
  <si>
    <t>TooLow</t>
  </si>
  <si>
    <t>TooHigh</t>
  </si>
  <si>
    <t>WrongAnswer</t>
  </si>
  <si>
    <t>Standard Message</t>
  </si>
  <si>
    <t>ERROR--#N/A means that no value was found, but there should be one. Please correct.</t>
  </si>
  <si>
    <t>PERFECT!</t>
  </si>
  <si>
    <t xml:space="preserve">ERROR--Please change the formula or function to eliminate the error. </t>
  </si>
  <si>
    <t>WRONG DATATYPE--Please change your answer to match the datatype listed above.</t>
  </si>
  <si>
    <t>MISSING FORMULA or FUNCTION--Please avoid typing an answer that can be calculated. Typed answers are error-prone, hard to audit, and hard to update.</t>
  </si>
  <si>
    <t>ERROR--Formula copied from another workbook.</t>
  </si>
  <si>
    <t>MISSING CELL REFERENCE--Right answer but please avoid typing numbers inside a formula or function.</t>
  </si>
  <si>
    <t>MISSING CELL REFERENCE--Right answer but please avoid typing text inside a formula or function.</t>
  </si>
  <si>
    <t>MISSING LOCK--Please add $ as appropriate so the formula will copy correctly.</t>
  </si>
  <si>
    <t>WRONG FORMAT--Please format as directed, then press F9 (or fn + F9) to regrade.</t>
  </si>
  <si>
    <t>Value too low, please try again.</t>
  </si>
  <si>
    <t>Value too high, please try again.</t>
  </si>
  <si>
    <t>Wrong answer, please try again.</t>
  </si>
  <si>
    <t>Funny Messages</t>
  </si>
  <si>
    <t>Oops! N/A found – formula missing its mark! 🎯❌</t>
  </si>
  <si>
    <t>AWESOME! 🤓</t>
  </si>
  <si>
    <t>Cell adrift in Error Sea. 🌊 Chart a formula fix! 🧭</t>
  </si>
  <si>
    <t>Love Island error! Set up your data with the right datatype match. 💔🔄</t>
  </si>
  <si>
    <t>Houston, formula required for this mission! 🚀🧩</t>
  </si>
  <si>
    <t>Ouch! Cell caught referencing the workbook next door! 😣📚</t>
  </si>
  <si>
    <t>Missed cell refs? Swap those numbers for proper invites! 📲➡️🎯</t>
  </si>
  <si>
    <t>Missed cell refs? Swap that text for proper invites! _xD83D_➡️🎯</t>
  </si>
  <si>
    <t>Unlocked cells? Add $ to ensure they copy correctly! 🔒➡️📄</t>
  </si>
  <si>
    <t>Wrong number attire? Reformat, then F9 (or fn + F9)!⚙️</t>
  </si>
  <si>
    <t>Too low, boost that number! 🔼</t>
  </si>
  <si>
    <t>Too high, lower that number! 🔽</t>
  </si>
  <si>
    <t>Seriously? Nope. Try again! 🙄🔄</t>
  </si>
  <si>
    <t>N/A signal! Did your formula forget something? 🤔🚦</t>
  </si>
  <si>
    <t>EXCELLENT! 🤑</t>
  </si>
  <si>
    <t>Formula Error Monster! 👾 Cast a fix-it spell. 🪄</t>
  </si>
  <si>
    <t>Identity crisis in cell! Guide it to its true datatype. 🆔➡️🔧</t>
  </si>
  <si>
    <t>Formula MIA? Let's launch a search! 🔍🛰</t>
  </si>
  <si>
    <t>Cell's got a roving eye for other workbooks! Commitment time? 💍📁</t>
  </si>
  <si>
    <t>Cell FOMO? Time to party with the right references! 🥳🔗</t>
  </si>
  <si>
    <t>Cells escaping when copied? $ is the key to containment! 🗝️🔐</t>
  </si>
  <si>
    <t>Unkempt number? Reformat, then F9 (or fn + F9)! 🎩✨</t>
  </si>
  <si>
    <t>Valley too deep? Raise the number! ⬆️🏞️</t>
  </si>
  <si>
    <t>Sky-high value? Bring it down! ⬇️🌤️</t>
  </si>
  <si>
    <t>Nope, that ain’t it. What’s next? ❌🤨</t>
  </si>
  <si>
    <t>#N/A in hideout, send formula back to search! 🔍🏹</t>
  </si>
  <si>
    <t>YOU'RE CRUSHING IT! Keep that greatness coming! 💪✨</t>
  </si>
  <si>
    <t>Formula fail! 🚨 Call the math-mobile for a recalc! 🚗</t>
  </si>
  <si>
    <t>Mismatch alert! This isn't a mix-and-match. Align your datatypes. 🚫❌</t>
  </si>
  <si>
    <t>Cell's bare! Quick, clothe it with a formula! 👚✨</t>
  </si>
  <si>
    <t>Workbook envy? This cell's a one-book wonder! 😒🔒</t>
  </si>
  <si>
    <t>Friends &gt; numbers. Replace typed digits with cell pals! 🤝📊</t>
  </si>
  <si>
    <t>Friends &gt; text. Replace text with cell pals! 🤝📊</t>
  </si>
  <si>
    <t>Spreadsheet anarchy? Use $ to copy cells without mayhem! 🔄🚫</t>
  </si>
  <si>
    <t>Number's style off? Reformat, then F9 (or fn + F9) to fix! 👗🔄</t>
  </si>
  <si>
    <t>Bottom feeder? Not this time—larger number needed. 📈</t>
  </si>
  <si>
    <t>Top-shelf number? Time for a lower shelf. 📉</t>
  </si>
  <si>
    <t>Wrong. Take another stab. 🎯👀</t>
  </si>
  <si>
    <t>N/A detected! Command your formula to find the value! 🎮🕹</t>
  </si>
  <si>
    <t>STELLAR PERFORMANCE! The stars have nothing on you! 🌟🚀</t>
  </si>
  <si>
    <t>Game on! 🎮 Hunt for the error-busting formula. 🔍</t>
  </si>
  <si>
    <t>Data type mismatch! Swipe right on the correct datatype. 👈👉📲</t>
  </si>
  <si>
    <t>Formula's gone poof! Time for a magic formula fix! 🪄📈</t>
  </si>
  <si>
    <t>Cell fidelity: It's exclusive with our workbook! 🚫📖💕</t>
  </si>
  <si>
    <t>Lonely numbers? Unite them with cell reference friends! 👯‍♂️🔢</t>
  </si>
  <si>
    <t>Lonely text? Unite it with cell reference friends! 👯‍♂️🔢</t>
  </si>
  <si>
    <t>Cells drifting during copy? $ will pin them in place! 📌📋</t>
  </si>
  <si>
    <t>Make the number pretty! Reformat, then F9 (or fn + F9) for shine! 💅🔁</t>
  </si>
  <si>
    <t>Limbo number? Go higher, please. 🏋️‍♂️</t>
  </si>
  <si>
    <t>Number too tall? Bend it down a notch. _xD83D_⬇️</t>
  </si>
  <si>
    <t>Uh-oh, swing and a miss! Focus and retry. ⚾️🧐</t>
  </si>
  <si>
    <t>N/A – a lonely cell where your formula lost its way! 🧭💔</t>
  </si>
  <si>
    <t>A ROUND OF APPLAUSE! Your work deserves an encore! 👏👏🎉</t>
  </si>
  <si>
    <t>Your formula's flipping out! 🤸‍♂️ Coach it to stick the landing. 🎖️</t>
  </si>
  <si>
    <t>Costume mix-up! Your data needs to change into the correct datatype. 🎭✅</t>
  </si>
  <si>
    <t>This cell's single, introduce it to a formula? 💔🧮</t>
  </si>
  <si>
    <t>Forbidden cross-book cell mingling detected! 🙅‍♂️🚷</t>
  </si>
  <si>
    <t>Formulas thrive on connections! Link up those cells! 🌐🤲</t>
  </si>
  <si>
    <t>Copy chaos? Freeze cells with $, no more moves! ✋🔄</t>
  </si>
  <si>
    <t>Number outfit mix-up? Reformat, hit F9 (or fn + F9)! 🧳🔄</t>
  </si>
  <si>
    <t>Digging too deep? The correct value's higher up! 🚧⬆️</t>
  </si>
  <si>
    <t>Climbing too high? The correct value's down below! 🧗‍♂️⬇️</t>
  </si>
  <si>
    <t>That’s a negative. Try again! 🚫🔄</t>
  </si>
  <si>
    <t>N/A: Value's playing hard to get, or formula faux pas? 🎩🐰</t>
  </si>
  <si>
    <t>HOME RUN! You've hit it out of the park!  ⚾🏟️</t>
  </si>
  <si>
    <t>Jittery cell? 📱 Prescribe a calming formula. 💊</t>
  </si>
  <si>
    <t>Wrong type alert! Time for a datatype switcheroo. 🔄🔀</t>
  </si>
  <si>
    <t>Forbidden formula zone? Summon the formula wizard! 🧙‍♂️📐</t>
  </si>
  <si>
    <t>This cell's heart belongs to its home workbook! 🏠💔📉</t>
  </si>
  <si>
    <t>Ditch the DIY. Cells crave references, not solitude! 🧩🔍</t>
  </si>
  <si>
    <t>Cells changing on copy? Anchor with $ for consistency! ⚓👌</t>
  </si>
  <si>
    <t>Last season's cell? Format, then F9 (or fn + F9)! 🍂🆕</t>
  </si>
  <si>
    <t>Basement value? Uplift the value! 🏠⤴️</t>
  </si>
  <si>
    <t>Penthouse value? Downsize the digits! 🏢🔻</t>
  </si>
  <si>
    <t>Not correct! Try again! 💡🔙</t>
  </si>
  <si>
    <t>N/A blank... Formula hiccup! Time for a fix-up! 🛠️😅</t>
  </si>
  <si>
    <t>Bravo! That's some next-level excellence! 🎭🏆</t>
  </si>
  <si>
    <t>Magic mirror says: This formula's not the fairest! 🪞</t>
  </si>
  <si>
    <t>Data's two left feet? Find the right datatype dance partner. 💃🕺🎶</t>
  </si>
  <si>
    <t>Cell playing hooky? Detention with a formula tutor! 🍎📖</t>
  </si>
  <si>
    <t>Cell wanderlust? No, keep its formulas in this workbook's embrace! 🌍✋🔐</t>
  </si>
  <si>
    <t>Solo formula? Add some cell reference company! 🎉📑</t>
  </si>
  <si>
    <t>Copying cells gone rogue? Reinforce with $ for precision! 🎯💲</t>
  </si>
  <si>
    <t>Format violation? Reformat, then F9 (or fn + F9)! 🚦👔</t>
  </si>
  <si>
    <t>Number's too deep? Bring it up for air! 🌊🆙</t>
  </si>
  <si>
    <t>Number's in the clouds? Land it gently! ☁️🛬</t>
  </si>
  <si>
    <t>Incorrect! You can do better, redo! 🔄💪</t>
  </si>
  <si>
    <t>ScoreBoard for Excel</t>
  </si>
  <si>
    <t>Have fun. Don't Fail.</t>
  </si>
  <si>
    <t>Automated grading and feedback copyright ScoreboardExcel.com ©2024</t>
  </si>
  <si>
    <t>Earn points by completing shaded cells; higher value cells have distinct borders</t>
  </si>
  <si>
    <t>Answer blocks are all or nothing; correctly complete all contributing cells to earn points:</t>
  </si>
  <si>
    <t>If you accidentally drag a cell out of position, then undo. Do NOT try to drag it back.</t>
  </si>
  <si>
    <t>Detailed Feedback:</t>
  </si>
  <si>
    <t>Earned</t>
  </si>
  <si>
    <t>Possible</t>
  </si>
  <si>
    <t>Sheet</t>
  </si>
  <si>
    <t>Comment</t>
  </si>
  <si>
    <t>earned</t>
  </si>
  <si>
    <t>possible</t>
  </si>
  <si>
    <t>cell</t>
  </si>
  <si>
    <t>Press F9 to grade</t>
  </si>
  <si>
    <t>Feedback ON</t>
  </si>
  <si>
    <t>Hardworking Student</t>
  </si>
  <si>
    <t>Page A</t>
  </si>
  <si>
    <t>Cheer</t>
  </si>
  <si>
    <t xml:space="preserve"> Page B</t>
  </si>
  <si>
    <t>working@univ.edu</t>
  </si>
  <si>
    <t>Scoreboard</t>
  </si>
  <si>
    <t>Univ</t>
  </si>
  <si>
    <t>Stats</t>
  </si>
  <si>
    <t>This assignment was created by Scoreboard GENERIC.</t>
  </si>
  <si>
    <t>2 - Numerical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</si>
</sst>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000E+00"/>
    <numFmt numFmtId="165" formatCode="0.0%"/>
  </numFmts>
  <fonts count="26" x14ac:knownFonts="1">
    <font>
      <sz val="11"/>
      <color theme="1"/>
      <name val="Aptos Narrow"/>
      <family val="2"/>
      <scheme val="minor"/>
    </font>
    <font>
      <sz val="12"/>
      <color theme="1"/>
      <name val="Calibri"/>
      <family val="2"/>
    </font>
    <font>
      <sz val="11"/>
      <color theme="1"/>
      <name val="Aptos Narrow"/>
      <family val="2"/>
      <scheme val="minor"/>
    </font>
    <font>
      <b/>
      <sz val="11"/>
      <color theme="1"/>
      <name val="Aptos Narrow"/>
      <family val="2"/>
      <scheme val="minor"/>
    </font>
    <font>
      <b/>
      <sz val="12"/>
      <color theme="1"/>
      <name val="Times New Roman"/>
      <family val="1"/>
    </font>
    <font>
      <sz val="12"/>
      <color theme="1"/>
      <name val="Times New Roman"/>
      <family val="1"/>
    </font>
    <font>
      <b/>
      <sz val="12"/>
      <color theme="1"/>
      <name val="Aptos Narrow"/>
      <family val="2"/>
      <scheme val="minor"/>
    </font>
    <font>
      <b/>
      <sz val="14"/>
      <color rgb="FF000000"/>
      <name val="Aptos Narrow"/>
      <family val="2"/>
      <scheme val="minor"/>
    </font>
    <font>
      <sz val="12"/>
      <color theme="1"/>
      <name val="Aptos Narrow"/>
      <family val="2"/>
      <scheme val="minor"/>
    </font>
    <font>
      <sz val="12"/>
      <color theme="0"/>
      <name val="Aptos Narrow"/>
      <family val="2"/>
      <scheme val="minor"/>
    </font>
    <font>
      <b/>
      <sz val="14"/>
      <color theme="1"/>
      <name val="Aptos Narrow"/>
      <family val="2"/>
      <scheme val="minor"/>
    </font>
    <font>
      <sz val="14"/>
      <color theme="1"/>
      <name val="Aptos Narrow"/>
      <family val="2"/>
      <scheme val="minor"/>
    </font>
    <font>
      <sz val="14"/>
      <color rgb="FF000000"/>
      <name val="Aptos Narrow"/>
      <family val="2"/>
      <scheme val="minor"/>
    </font>
    <font>
      <sz val="16"/>
      <color theme="1"/>
      <name val="Aptos Narrow"/>
      <family val="2"/>
      <scheme val="minor"/>
    </font>
    <font>
      <sz val="20"/>
      <color theme="1"/>
      <name val="Aptos Narrow"/>
      <family val="2"/>
      <scheme val="minor"/>
    </font>
    <font>
      <i/>
      <sz val="16"/>
      <color theme="1"/>
      <name val="Aptos Narrow"/>
      <family val="2"/>
      <scheme val="minor"/>
    </font>
    <font>
      <sz val="26"/>
      <color theme="1"/>
      <name val="Aptos Narrow"/>
      <family val="2"/>
      <scheme val="minor"/>
    </font>
    <font>
      <sz val="22"/>
      <color theme="1"/>
      <name val="Aptos Narrow"/>
      <family val="2"/>
      <scheme val="minor"/>
    </font>
    <font>
      <sz val="11"/>
      <color rgb="FF000000"/>
      <name val="Aptos Narrow"/>
      <family val="2"/>
      <scheme val="minor"/>
    </font>
    <font>
      <sz val="14"/>
      <color rgb="FFFF0000"/>
      <name val="Aptos Narrow"/>
      <family val="2"/>
      <scheme val="minor"/>
    </font>
    <font>
      <b/>
      <sz val="24"/>
      <color theme="1"/>
      <name val="Aptos Narrow"/>
      <family val="2"/>
      <scheme val="minor"/>
    </font>
    <font>
      <b/>
      <sz val="20"/>
      <color theme="1"/>
      <name val="Aptos Narrow"/>
      <scheme val="minor"/>
    </font>
    <font>
      <sz val="5"/>
      <color theme="0"/>
      <name val="Wingdings"/>
      <charset val="2"/>
    </font>
    <font>
      <b/>
      <sz val="5"/>
      <color theme="0"/>
      <name val="Wingdings"/>
      <charset val="2"/>
    </font>
    <font>
      <sz val="10"/>
      <color rgb="FF000000"/>
      <name val="Tahoma"/>
      <family val="2"/>
    </font>
    <font>
      <b/>
      <sz val="12"/>
      <color theme="1"/>
      <name val="Aptos Narrow"/>
      <scheme val="minor"/>
    </font>
  </fonts>
  <fills count="12">
    <fill>
      <patternFill patternType="none"/>
    </fill>
    <fill>
      <patternFill patternType="gray125"/>
    </fill>
    <fill>
      <patternFill patternType="solid">
        <fgColor theme="5" tint="0.59999389629810485"/>
        <bgColor indexed="64"/>
      </patternFill>
    </fill>
    <fill>
      <patternFill patternType="solid">
        <fgColor rgb="FFD9D9D9"/>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D8BE91"/>
        <bgColor indexed="64"/>
      </patternFill>
    </fill>
    <fill>
      <patternFill patternType="solid">
        <fgColor rgb="FFFE99CB"/>
        <bgColor indexed="64"/>
      </patternFill>
    </fill>
    <fill>
      <patternFill patternType="solid">
        <fgColor rgb="FF98EFF9"/>
        <bgColor indexed="64"/>
      </patternFill>
    </fill>
    <fill>
      <patternFill patternType="solid">
        <fgColor rgb="FFFFFFFF"/>
        <bgColor indexed="64"/>
      </patternFill>
    </fill>
    <fill>
      <patternFill patternType="lightGrid">
        <fgColor theme="0" tint="-0.34998626667073579"/>
        <bgColor theme="0"/>
      </patternFill>
    </fill>
    <fill>
      <patternFill patternType="solid">
        <fgColor rgb="FFFFFFFF"/>
        <bgColor rgb="FFFFFFFF"/>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indexed="40"/>
      </left>
      <right style="double">
        <color indexed="40"/>
      </right>
      <top style="double">
        <color indexed="40"/>
      </top>
      <bottom style="double">
        <color indexed="40"/>
      </bottom>
      <diagonal/>
    </border>
    <border>
      <left style="dashDot">
        <color indexed="8"/>
      </left>
      <right style="dashDot">
        <color indexed="8"/>
      </right>
      <top style="dashDot">
        <color indexed="8"/>
      </top>
      <bottom style="dashDot">
        <color indexed="8"/>
      </bottom>
      <diagonal/>
    </border>
  </borders>
  <cellStyleXfs count="6">
    <xf numFmtId="0" fontId="0" fillId="0" borderId="0"/>
    <xf numFmtId="43" fontId="1"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8" fillId="0" borderId="0"/>
    <xf numFmtId="0" fontId="8" fillId="0" borderId="0"/>
  </cellStyleXfs>
  <cellXfs count="183">
    <xf numFmtId="0" fontId="0" fillId="0" borderId="0" xfId="0"/>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0" xfId="0" applyFill="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0" borderId="0" xfId="0" applyAlignment="1">
      <alignment horizontal="center" vertical="center" wrapText="1"/>
    </xf>
    <xf numFmtId="0" fontId="3" fillId="2" borderId="0" xfId="0" applyFont="1" applyFill="1" applyAlignment="1">
      <alignment horizontal="center" vertical="center"/>
    </xf>
    <xf numFmtId="0" fontId="0" fillId="2" borderId="0" xfId="0" applyFill="1" applyAlignment="1">
      <alignment horizontal="center"/>
    </xf>
    <xf numFmtId="0" fontId="3" fillId="2" borderId="0" xfId="0" applyFont="1" applyFill="1" applyAlignment="1">
      <alignment horizontal="center"/>
    </xf>
    <xf numFmtId="0" fontId="3" fillId="2" borderId="1" xfId="0" applyFont="1" applyFill="1" applyBorder="1" applyAlignment="1">
      <alignment horizontal="center"/>
    </xf>
    <xf numFmtId="0" fontId="3" fillId="2" borderId="2" xfId="0" applyFont="1" applyFill="1" applyBorder="1" applyAlignment="1">
      <alignment horizontal="center"/>
    </xf>
    <xf numFmtId="0" fontId="0" fillId="0" borderId="2" xfId="0" applyBorder="1"/>
    <xf numFmtId="0" fontId="0" fillId="0" borderId="3" xfId="0" applyBorder="1"/>
    <xf numFmtId="0" fontId="0" fillId="0" borderId="0" xfId="0" applyAlignment="1">
      <alignment horizontal="center"/>
    </xf>
    <xf numFmtId="0" fontId="0" fillId="0" borderId="4" xfId="0" applyBorder="1"/>
    <xf numFmtId="0" fontId="0" fillId="0" borderId="5" xfId="0" applyBorder="1"/>
    <xf numFmtId="0" fontId="3" fillId="2" borderId="4" xfId="0" applyFont="1" applyFill="1" applyBorder="1" applyAlignment="1">
      <alignment horizontal="center"/>
    </xf>
    <xf numFmtId="0" fontId="3" fillId="2" borderId="0" xfId="0" applyFont="1" applyFill="1" applyAlignment="1">
      <alignment horizontal="center"/>
    </xf>
    <xf numFmtId="0" fontId="0" fillId="2" borderId="0" xfId="0" applyFill="1"/>
    <xf numFmtId="0" fontId="0" fillId="2" borderId="5" xfId="0" applyFill="1" applyBorder="1"/>
    <xf numFmtId="0" fontId="3" fillId="0" borderId="10" xfId="0" applyFont="1" applyBorder="1" applyAlignment="1">
      <alignment horizontal="center"/>
    </xf>
    <xf numFmtId="0" fontId="3" fillId="0" borderId="9" xfId="0" applyFont="1" applyBorder="1" applyAlignment="1">
      <alignment horizontal="center"/>
    </xf>
    <xf numFmtId="0" fontId="0" fillId="0" borderId="0" xfId="0" applyAlignment="1">
      <alignment vertical="center" wrapText="1"/>
    </xf>
    <xf numFmtId="0" fontId="0" fillId="0" borderId="5" xfId="0" applyBorder="1" applyAlignment="1">
      <alignment vertical="center" wrapText="1"/>
    </xf>
    <xf numFmtId="0" fontId="3" fillId="0" borderId="11" xfId="0" applyFont="1" applyBorder="1" applyAlignment="1">
      <alignment horizontal="center"/>
    </xf>
    <xf numFmtId="0" fontId="3" fillId="0" borderId="12" xfId="0" applyFont="1" applyBorder="1" applyAlignment="1">
      <alignment horizontal="center"/>
    </xf>
    <xf numFmtId="0" fontId="0" fillId="0" borderId="7" xfId="0" applyBorder="1"/>
    <xf numFmtId="0" fontId="0" fillId="0" borderId="8" xfId="0" applyBorder="1"/>
    <xf numFmtId="0" fontId="3" fillId="0" borderId="7" xfId="0" applyFont="1" applyBorder="1" applyAlignment="1">
      <alignment horizontal="center"/>
    </xf>
    <xf numFmtId="2" fontId="0" fillId="0" borderId="0" xfId="0" applyNumberFormat="1" applyAlignment="1">
      <alignment horizontal="center"/>
    </xf>
    <xf numFmtId="0" fontId="3" fillId="2" borderId="3" xfId="0" applyFont="1" applyFill="1" applyBorder="1" applyAlignment="1">
      <alignment horizontal="center"/>
    </xf>
    <xf numFmtId="0" fontId="3" fillId="0" borderId="0" xfId="0" applyFont="1"/>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7" xfId="0" applyFont="1" applyFill="1" applyBorder="1" applyAlignment="1">
      <alignment horizontal="center" vertical="center" wrapText="1"/>
    </xf>
    <xf numFmtId="0" fontId="0" fillId="0" borderId="4" xfId="0" applyBorder="1" applyAlignment="1">
      <alignment horizontal="center"/>
    </xf>
    <xf numFmtId="0" fontId="0" fillId="0" borderId="0" xfId="0" applyAlignment="1">
      <alignment horizontal="center"/>
    </xf>
    <xf numFmtId="0" fontId="0" fillId="0" borderId="16" xfId="0" applyBorder="1"/>
    <xf numFmtId="0" fontId="0" fillId="0" borderId="17" xfId="0" applyBorder="1"/>
    <xf numFmtId="0" fontId="0" fillId="0" borderId="4" xfId="0" applyBorder="1" applyAlignment="1">
      <alignment horizontal="left"/>
    </xf>
    <xf numFmtId="0" fontId="0" fillId="0" borderId="0" xfId="0" applyAlignment="1">
      <alignment horizontal="left"/>
    </xf>
    <xf numFmtId="0" fontId="0" fillId="0" borderId="16" xfId="0" applyBorder="1" applyAlignment="1">
      <alignment horizontal="center"/>
    </xf>
    <xf numFmtId="0" fontId="0" fillId="0" borderId="16" xfId="0" applyBorder="1" applyAlignment="1">
      <alignment horizontal="center" vertical="center" wrapText="1"/>
    </xf>
    <xf numFmtId="0" fontId="0" fillId="0" borderId="0" xfId="0"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19" xfId="0" applyBorder="1"/>
    <xf numFmtId="0" fontId="0" fillId="0" borderId="6" xfId="0" applyBorder="1" applyAlignment="1">
      <alignment horizontal="center"/>
    </xf>
    <xf numFmtId="0" fontId="0" fillId="0" borderId="7" xfId="0" applyBorder="1" applyAlignment="1">
      <alignment horizontal="center"/>
    </xf>
    <xf numFmtId="0" fontId="0" fillId="0" borderId="7" xfId="0" applyBorder="1" applyAlignment="1">
      <alignment horizontal="left"/>
    </xf>
    <xf numFmtId="0" fontId="0" fillId="4" borderId="1" xfId="0" applyFill="1" applyBorder="1" applyAlignment="1">
      <alignment horizontal="center"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0" fillId="4" borderId="0" xfId="0" applyFill="1" applyAlignment="1">
      <alignment horizontal="center" vertical="center" wrapText="1"/>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0" fillId="4" borderId="8" xfId="0" applyFill="1" applyBorder="1" applyAlignment="1">
      <alignment horizontal="center" vertical="center" wrapText="1"/>
    </xf>
    <xf numFmtId="0" fontId="4" fillId="5" borderId="7" xfId="0" applyFont="1" applyFill="1" applyBorder="1" applyAlignment="1">
      <alignment horizontal="center" vertical="center" wrapText="1"/>
    </xf>
    <xf numFmtId="0" fontId="3" fillId="5" borderId="7" xfId="0" applyFont="1" applyFill="1" applyBorder="1" applyAlignment="1">
      <alignment horizontal="center"/>
    </xf>
    <xf numFmtId="0" fontId="5" fillId="0" borderId="0" xfId="0" applyFont="1" applyAlignment="1">
      <alignment horizontal="center" vertical="center" wrapText="1"/>
    </xf>
    <xf numFmtId="0" fontId="5" fillId="5"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4" fillId="5" borderId="0" xfId="0" applyFont="1" applyFill="1" applyAlignment="1">
      <alignment horizontal="center" vertical="center" wrapText="1"/>
    </xf>
    <xf numFmtId="0" fontId="6" fillId="0" borderId="0" xfId="0" applyFont="1" applyAlignment="1">
      <alignment wrapText="1"/>
    </xf>
    <xf numFmtId="164" fontId="0" fillId="0" borderId="0" xfId="3" applyNumberFormat="1" applyFont="1"/>
    <xf numFmtId="0" fontId="0" fillId="0" borderId="0" xfId="0" quotePrefix="1"/>
    <xf numFmtId="44" fontId="0" fillId="0" borderId="0" xfId="3" applyFont="1"/>
    <xf numFmtId="0" fontId="7" fillId="0" borderId="0" xfId="0" applyFont="1" applyAlignment="1">
      <alignment vertical="center" wrapText="1"/>
    </xf>
    <xf numFmtId="0" fontId="9" fillId="0" borderId="0" xfId="4" quotePrefix="1" applyFont="1"/>
    <xf numFmtId="0" fontId="8" fillId="0" borderId="0" xfId="4"/>
    <xf numFmtId="0" fontId="10" fillId="0" borderId="0" xfId="4" applyFont="1" applyAlignment="1">
      <alignment vertical="center" wrapText="1"/>
    </xf>
    <xf numFmtId="0" fontId="11" fillId="0" borderId="0" xfId="4" applyFont="1" applyAlignment="1">
      <alignment vertical="center" wrapText="1"/>
    </xf>
    <xf numFmtId="0" fontId="12" fillId="0" borderId="0" xfId="0" applyFont="1" applyAlignment="1">
      <alignment vertical="center" wrapText="1"/>
    </xf>
    <xf numFmtId="0" fontId="11" fillId="0" borderId="0" xfId="0" applyFont="1" applyAlignment="1">
      <alignment vertical="center" wrapText="1"/>
    </xf>
    <xf numFmtId="0" fontId="0" fillId="0" borderId="0" xfId="0" applyAlignment="1"/>
    <xf numFmtId="2" fontId="0" fillId="3" borderId="9" xfId="0" applyNumberFormat="1" applyFill="1" applyBorder="1" applyAlignment="1">
      <alignment horizontal="left"/>
    </xf>
    <xf numFmtId="10" fontId="0" fillId="3" borderId="9" xfId="2" applyNumberFormat="1" applyFont="1" applyFill="1" applyBorder="1" applyAlignment="1">
      <alignment horizontal="left"/>
    </xf>
    <xf numFmtId="10" fontId="0" fillId="3" borderId="22" xfId="2" applyNumberFormat="1" applyFont="1" applyFill="1" applyBorder="1" applyAlignment="1">
      <alignment horizontal="left" vertical="center"/>
    </xf>
    <xf numFmtId="10" fontId="0" fillId="0" borderId="21" xfId="2" applyNumberFormat="1" applyFont="1" applyBorder="1" applyAlignment="1">
      <alignment horizontal="left" vertical="center"/>
    </xf>
    <xf numFmtId="0" fontId="0" fillId="3" borderId="9" xfId="0" applyFill="1" applyBorder="1" applyAlignment="1">
      <alignment horizontal="left"/>
    </xf>
    <xf numFmtId="2" fontId="0" fillId="9" borderId="0" xfId="0" applyNumberFormat="1" applyFill="1" applyAlignment="1">
      <alignment horizontal="center"/>
    </xf>
    <xf numFmtId="0" fontId="0" fillId="8" borderId="14" xfId="0" applyFill="1" applyBorder="1" applyAlignment="1">
      <alignment horizontal="center"/>
    </xf>
    <xf numFmtId="0" fontId="0" fillId="8" borderId="14" xfId="0" applyFill="1" applyBorder="1" applyAlignment="1">
      <alignment horizontal="left"/>
    </xf>
    <xf numFmtId="0" fontId="0" fillId="8" borderId="9" xfId="0" applyFill="1" applyBorder="1" applyAlignment="1">
      <alignment horizontal="left"/>
    </xf>
    <xf numFmtId="0" fontId="0" fillId="10" borderId="0" xfId="0" applyFill="1"/>
    <xf numFmtId="0" fontId="18" fillId="11" borderId="0" xfId="0" applyFont="1" applyFill="1"/>
    <xf numFmtId="0" fontId="0" fillId="8" borderId="14" xfId="0" applyFill="1" applyBorder="1"/>
    <xf numFmtId="0" fontId="13" fillId="8" borderId="7" xfId="0" applyFont="1" applyFill="1" applyBorder="1" applyAlignment="1">
      <alignment horizontal="center"/>
    </xf>
    <xf numFmtId="0" fontId="13" fillId="8" borderId="7" xfId="1" applyNumberFormat="1" applyFont="1" applyFill="1" applyBorder="1" applyAlignment="1">
      <alignment horizontal="center"/>
    </xf>
    <xf numFmtId="0" fontId="19" fillId="8" borderId="7" xfId="0" applyFont="1" applyFill="1" applyBorder="1" applyAlignment="1">
      <alignment horizontal="left"/>
    </xf>
    <xf numFmtId="0" fontId="0" fillId="8" borderId="7" xfId="0" applyFill="1" applyBorder="1" applyAlignment="1">
      <alignment horizontal="center"/>
    </xf>
    <xf numFmtId="0" fontId="20" fillId="8" borderId="7" xfId="0" applyFont="1" applyFill="1" applyBorder="1" applyAlignment="1">
      <alignment horizontal="center"/>
    </xf>
    <xf numFmtId="0" fontId="0" fillId="10" borderId="7" xfId="0" applyFill="1" applyBorder="1"/>
    <xf numFmtId="0" fontId="18" fillId="11" borderId="7" xfId="0" applyFont="1" applyFill="1" applyBorder="1"/>
    <xf numFmtId="1" fontId="13" fillId="8" borderId="7" xfId="0" applyNumberFormat="1" applyFont="1" applyFill="1" applyBorder="1" applyAlignment="1">
      <alignment horizontal="center"/>
    </xf>
    <xf numFmtId="0" fontId="0" fillId="8" borderId="7" xfId="0" applyFill="1" applyBorder="1"/>
    <xf numFmtId="0" fontId="21" fillId="8" borderId="7" xfId="0" applyFont="1" applyFill="1" applyBorder="1" applyAlignment="1">
      <alignment horizontal="left"/>
    </xf>
    <xf numFmtId="0" fontId="22" fillId="0" borderId="0" xfId="0" applyFont="1" applyFill="1" applyBorder="1"/>
    <xf numFmtId="0" fontId="22" fillId="0" borderId="0" xfId="0" applyFont="1" applyFill="1" applyBorder="1" applyAlignment="1"/>
    <xf numFmtId="0" fontId="2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3" fillId="0" borderId="0" xfId="0" applyFont="1" applyFill="1" applyBorder="1" applyAlignment="1">
      <alignment horizontal="center" vertical="center"/>
    </xf>
    <xf numFmtId="0" fontId="22" fillId="0" borderId="0" xfId="0" applyFont="1" applyFill="1" applyBorder="1" applyAlignment="1">
      <alignment horizontal="center"/>
    </xf>
    <xf numFmtId="0" fontId="23" fillId="0" borderId="0" xfId="0" applyFont="1" applyFill="1" applyBorder="1" applyAlignment="1">
      <alignment horizontal="center"/>
    </xf>
    <xf numFmtId="2" fontId="22" fillId="0" borderId="0" xfId="0" applyNumberFormat="1" applyFont="1" applyFill="1" applyBorder="1" applyAlignment="1">
      <alignment horizontal="center"/>
    </xf>
    <xf numFmtId="0" fontId="23" fillId="0" borderId="0" xfId="0" applyFont="1" applyFill="1" applyBorder="1" applyAlignment="1">
      <alignment horizontal="center"/>
    </xf>
    <xf numFmtId="0" fontId="22" fillId="0" borderId="0" xfId="0" applyFont="1" applyFill="1" applyBorder="1" applyAlignment="1">
      <alignment vertical="center" wrapText="1"/>
    </xf>
    <xf numFmtId="0" fontId="23" fillId="0" borderId="0" xfId="0" applyFont="1" applyFill="1" applyBorder="1"/>
    <xf numFmtId="0" fontId="23" fillId="0" borderId="0" xfId="0" applyFont="1" applyFill="1" applyBorder="1" applyAlignment="1">
      <alignment horizontal="center" vertical="center" wrapText="1"/>
    </xf>
    <xf numFmtId="0" fontId="22" fillId="0" borderId="0" xfId="0" applyFont="1" applyFill="1" applyBorder="1" applyAlignment="1">
      <alignment horizontal="center"/>
    </xf>
    <xf numFmtId="0" fontId="22" fillId="0" borderId="0" xfId="0" applyFont="1" applyFill="1" applyBorder="1" applyAlignment="1">
      <alignment horizontal="left"/>
    </xf>
    <xf numFmtId="0" fontId="22" fillId="0" borderId="0" xfId="1" applyNumberFormat="1" applyFont="1" applyFill="1" applyBorder="1" applyAlignment="1">
      <alignment horizontal="center"/>
    </xf>
    <xf numFmtId="1" fontId="22" fillId="0" borderId="0" xfId="0" applyNumberFormat="1" applyFont="1" applyFill="1" applyBorder="1" applyAlignment="1">
      <alignment horizontal="center"/>
    </xf>
    <xf numFmtId="2" fontId="22" fillId="0" borderId="0" xfId="0" applyNumberFormat="1" applyFont="1" applyFill="1" applyBorder="1"/>
    <xf numFmtId="10" fontId="22" fillId="0" borderId="0" xfId="2" applyNumberFormat="1" applyFont="1" applyFill="1" applyBorder="1" applyAlignment="1">
      <alignment horizontal="center"/>
    </xf>
    <xf numFmtId="10" fontId="22" fillId="0" borderId="0" xfId="2" applyNumberFormat="1" applyFont="1" applyFill="1" applyBorder="1" applyAlignment="1">
      <alignment horizontal="center" vertical="center"/>
    </xf>
    <xf numFmtId="0" fontId="22" fillId="0" borderId="0" xfId="0" applyNumberFormat="1" applyFont="1" applyFill="1" applyBorder="1" applyAlignment="1"/>
    <xf numFmtId="0" fontId="0" fillId="10" borderId="0" xfId="0" applyFont="1" applyFill="1" applyAlignment="1">
      <alignment horizontal="center" vertical="center"/>
    </xf>
    <xf numFmtId="0" fontId="23" fillId="0" borderId="0" xfId="0" applyFont="1" applyFill="1" applyBorder="1" applyAlignment="1">
      <alignment horizontal="center" vertical="center" wrapText="1"/>
    </xf>
    <xf numFmtId="0" fontId="13" fillId="0" borderId="0" xfId="5" applyFont="1" applyAlignment="1" applyProtection="1">
      <alignment horizontal="left" indent="3"/>
      <protection locked="0"/>
    </xf>
    <xf numFmtId="0" fontId="13" fillId="0" borderId="0" xfId="5" applyFont="1" applyProtection="1">
      <protection locked="0"/>
    </xf>
    <xf numFmtId="0" fontId="8" fillId="0" borderId="0" xfId="5" applyAlignment="1" applyProtection="1">
      <alignment horizontal="left" indent="3"/>
      <protection locked="0"/>
    </xf>
    <xf numFmtId="9" fontId="8" fillId="0" borderId="0" xfId="2" applyFont="1" applyAlignment="1" applyProtection="1">
      <alignment horizontal="center"/>
      <protection locked="0"/>
    </xf>
    <xf numFmtId="0" fontId="8" fillId="0" borderId="0" xfId="5" applyProtection="1">
      <protection locked="0"/>
    </xf>
    <xf numFmtId="9" fontId="8" fillId="0" borderId="0" xfId="2" applyFont="1" applyAlignment="1" applyProtection="1">
      <protection locked="0"/>
    </xf>
    <xf numFmtId="0" fontId="13" fillId="0" borderId="0" xfId="5" applyFont="1" applyProtection="1"/>
    <xf numFmtId="0" fontId="13" fillId="0" borderId="0" xfId="5" applyFont="1" applyAlignment="1" applyProtection="1">
      <alignment horizontal="left" indent="3"/>
    </xf>
    <xf numFmtId="0" fontId="14" fillId="6" borderId="13" xfId="5" applyFont="1" applyFill="1" applyBorder="1" applyAlignment="1" applyProtection="1">
      <alignment horizontal="left" indent="3"/>
    </xf>
    <xf numFmtId="0" fontId="13" fillId="6" borderId="14" xfId="5" applyFont="1" applyFill="1" applyBorder="1" applyAlignment="1" applyProtection="1">
      <alignment horizontal="left"/>
    </xf>
    <xf numFmtId="0" fontId="6" fillId="6" borderId="14" xfId="0" applyFont="1" applyFill="1" applyBorder="1" applyAlignment="1" applyProtection="1">
      <alignment horizontal="right"/>
    </xf>
    <xf numFmtId="0" fontId="8" fillId="6" borderId="14" xfId="0" applyFont="1" applyFill="1" applyBorder="1" applyAlignment="1" applyProtection="1">
      <alignment horizontal="left"/>
    </xf>
    <xf numFmtId="0" fontId="14" fillId="6" borderId="15" xfId="5" applyFont="1" applyFill="1" applyBorder="1" applyAlignment="1" applyProtection="1">
      <alignment horizontal="center"/>
    </xf>
    <xf numFmtId="0" fontId="15" fillId="6" borderId="18" xfId="5" applyFont="1" applyFill="1" applyBorder="1" applyAlignment="1" applyProtection="1">
      <alignment horizontal="left" indent="3"/>
    </xf>
    <xf numFmtId="0" fontId="13" fillId="6" borderId="19" xfId="5" applyFont="1" applyFill="1" applyBorder="1" applyAlignment="1" applyProtection="1">
      <alignment horizontal="left"/>
    </xf>
    <xf numFmtId="0" fontId="6" fillId="6" borderId="19" xfId="0" applyFont="1" applyFill="1" applyBorder="1" applyAlignment="1" applyProtection="1">
      <alignment horizontal="right"/>
    </xf>
    <xf numFmtId="0" fontId="8" fillId="6" borderId="19" xfId="0" applyFont="1" applyFill="1" applyBorder="1" applyProtection="1"/>
    <xf numFmtId="165" fontId="13" fillId="6" borderId="20" xfId="5" applyNumberFormat="1" applyFont="1" applyFill="1" applyBorder="1" applyAlignment="1" applyProtection="1">
      <alignment horizontal="center"/>
    </xf>
    <xf numFmtId="0" fontId="8" fillId="0" borderId="0" xfId="5" applyAlignment="1" applyProtection="1">
      <alignment horizontal="left" indent="3"/>
    </xf>
    <xf numFmtId="0" fontId="13" fillId="0" borderId="0" xfId="5" applyFont="1" applyAlignment="1" applyProtection="1">
      <alignment horizontal="left"/>
    </xf>
    <xf numFmtId="0" fontId="8" fillId="0" borderId="14" xfId="0" applyFont="1" applyBorder="1" applyAlignment="1" applyProtection="1">
      <alignment horizontal="center"/>
    </xf>
    <xf numFmtId="0" fontId="8" fillId="0" borderId="14" xfId="0" applyFont="1" applyBorder="1" applyAlignment="1" applyProtection="1">
      <alignment horizontal="left"/>
    </xf>
    <xf numFmtId="0" fontId="6" fillId="0" borderId="0" xfId="0" applyFont="1" applyAlignment="1" applyProtection="1">
      <alignment horizontal="right"/>
    </xf>
    <xf numFmtId="0" fontId="8" fillId="0" borderId="0" xfId="0" applyFont="1" applyProtection="1"/>
    <xf numFmtId="0" fontId="13" fillId="0" borderId="0" xfId="5" applyFont="1" applyAlignment="1" applyProtection="1">
      <alignment horizontal="center"/>
    </xf>
    <xf numFmtId="14" fontId="13" fillId="0" borderId="0" xfId="5" quotePrefix="1" applyNumberFormat="1" applyFont="1" applyAlignment="1" applyProtection="1">
      <alignment horizontal="center"/>
    </xf>
    <xf numFmtId="0" fontId="16" fillId="0" borderId="0" xfId="5" applyFont="1" applyAlignment="1" applyProtection="1">
      <alignment horizontal="left" indent="15"/>
    </xf>
    <xf numFmtId="0" fontId="17" fillId="0" borderId="0" xfId="5" applyFont="1" applyAlignment="1" applyProtection="1">
      <alignment horizontal="left"/>
    </xf>
    <xf numFmtId="14" fontId="13" fillId="0" borderId="0" xfId="5" applyNumberFormat="1" applyFont="1" applyAlignment="1" applyProtection="1">
      <alignment horizontal="center"/>
    </xf>
    <xf numFmtId="0" fontId="13" fillId="0" borderId="13" xfId="5" applyFont="1" applyBorder="1" applyAlignment="1" applyProtection="1">
      <alignment horizontal="left" indent="3"/>
    </xf>
    <xf numFmtId="0" fontId="13" fillId="0" borderId="14" xfId="5" applyFont="1" applyBorder="1" applyProtection="1"/>
    <xf numFmtId="9" fontId="13" fillId="0" borderId="15" xfId="5" applyNumberFormat="1" applyFont="1" applyBorder="1" applyProtection="1"/>
    <xf numFmtId="0" fontId="13" fillId="0" borderId="16" xfId="5" applyFont="1" applyBorder="1" applyAlignment="1" applyProtection="1">
      <alignment horizontal="left" indent="3"/>
    </xf>
    <xf numFmtId="0" fontId="13" fillId="3" borderId="9" xfId="5" applyFont="1" applyFill="1" applyBorder="1" applyAlignment="1" applyProtection="1">
      <alignment horizontal="center"/>
    </xf>
    <xf numFmtId="0" fontId="13" fillId="3" borderId="23" xfId="5" applyFont="1" applyFill="1" applyBorder="1" applyAlignment="1" applyProtection="1">
      <alignment horizontal="center"/>
    </xf>
    <xf numFmtId="0" fontId="13" fillId="0" borderId="17" xfId="5" applyFont="1" applyBorder="1" applyProtection="1"/>
    <xf numFmtId="0" fontId="13" fillId="3" borderId="24" xfId="5" applyFont="1" applyFill="1" applyBorder="1" applyAlignment="1" applyProtection="1">
      <alignment horizontal="center"/>
    </xf>
    <xf numFmtId="0" fontId="13" fillId="7" borderId="24" xfId="5" applyFont="1" applyFill="1" applyBorder="1" applyAlignment="1" applyProtection="1">
      <alignment horizontal="center"/>
    </xf>
    <xf numFmtId="0" fontId="13" fillId="0" borderId="18" xfId="5" applyFont="1" applyBorder="1" applyAlignment="1" applyProtection="1">
      <alignment horizontal="left" indent="3"/>
    </xf>
    <xf numFmtId="0" fontId="13" fillId="0" borderId="19" xfId="5" applyFont="1" applyBorder="1" applyProtection="1"/>
    <xf numFmtId="0" fontId="13" fillId="0" borderId="20" xfId="5" applyFont="1" applyBorder="1" applyProtection="1"/>
    <xf numFmtId="0" fontId="0" fillId="0" borderId="0" xfId="0" applyProtection="1"/>
    <xf numFmtId="0" fontId="6" fillId="8" borderId="9" xfId="4" applyFont="1" applyFill="1" applyBorder="1" applyAlignment="1" applyProtection="1">
      <alignment horizontal="center"/>
    </xf>
    <xf numFmtId="0" fontId="8" fillId="0" borderId="9" xfId="0" applyNumberFormat="1" applyFont="1" applyBorder="1" applyAlignment="1" applyProtection="1">
      <alignment horizontal="center"/>
    </xf>
    <xf numFmtId="0" fontId="8" fillId="0" borderId="9" xfId="0" applyFont="1" applyBorder="1" applyAlignment="1" applyProtection="1">
      <alignment horizontal="center"/>
    </xf>
    <xf numFmtId="9" fontId="8" fillId="0" borderId="0" xfId="2" applyFont="1" applyAlignment="1" applyProtection="1">
      <alignment horizontal="center"/>
    </xf>
    <xf numFmtId="0" fontId="25" fillId="8" borderId="9" xfId="0" applyFont="1" applyFill="1" applyBorder="1" applyAlignment="1" applyProtection="1">
      <alignment horizontal="center"/>
    </xf>
    <xf numFmtId="165" fontId="25" fillId="8" borderId="9" xfId="0" applyNumberFormat="1" applyFont="1" applyFill="1" applyBorder="1" applyAlignment="1" applyProtection="1">
      <alignment horizontal="center"/>
    </xf>
    <xf numFmtId="0" fontId="8" fillId="0" borderId="0" xfId="5" applyProtection="1"/>
    <xf numFmtId="0" fontId="8" fillId="0" borderId="0" xfId="5" applyFont="1" applyAlignment="1" applyProtection="1">
      <alignment horizontal="left" indent="3"/>
    </xf>
  </cellXfs>
  <cellStyles count="6">
    <cellStyle name="Comma" xfId="1" builtinId="3"/>
    <cellStyle name="Currency 2" xfId="3" xr:uid="{5B12CF07-B5F8-F04C-9B0A-90EAD95020E0}"/>
    <cellStyle name="Normal" xfId="0" builtinId="0"/>
    <cellStyle name="Normal 2 2" xfId="4" xr:uid="{93DDF4F7-9610-D44D-8C86-DE2A5C4EED6F}"/>
    <cellStyle name="Normal 4" xfId="5" xr:uid="{7BAC2AC4-FF6E-864C-8860-99014AFB3CC7}"/>
    <cellStyle name="Percent" xfId="2" builtinId="5"/>
  </cellStyles>
  <dxfs count="86">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bgColor rgb="FFFF99CC"/>
        </patternFill>
      </fill>
    </dxf>
    <dxf>
      <fill>
        <patternFill>
          <bgColor rgb="FFFFFF64"/>
        </patternFill>
      </fill>
    </dxf>
    <dxf>
      <fill>
        <patternFill>
          <bgColor rgb="FFCEEED0"/>
        </patternFill>
      </fill>
    </dxf>
    <dxf>
      <fill>
        <patternFill>
          <bgColor theme="0"/>
        </patternFill>
      </fill>
    </dxf>
    <dxf>
      <fill>
        <patternFill>
          <bgColor rgb="FFD8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theme="0"/>
        </patternFill>
      </fill>
    </dxf>
    <dxf>
      <fill>
        <patternFill>
          <bgColor rgb="FFD8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theme="0"/>
        </patternFill>
      </fill>
    </dxf>
    <dxf>
      <fill>
        <patternFill>
          <bgColor rgb="FFD8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bgColor rgb="FFFF99CC"/>
        </patternFill>
      </fill>
    </dxf>
    <dxf>
      <fill>
        <patternFill>
          <bgColor rgb="FFFFFF64"/>
        </patternFill>
      </fill>
    </dxf>
    <dxf>
      <fill>
        <patternFill>
          <bgColor rgb="FFCEEED0"/>
        </patternFill>
      </fill>
    </dxf>
    <dxf>
      <fill>
        <patternFill>
          <bgColor theme="0"/>
        </patternFill>
      </fill>
    </dxf>
    <dxf>
      <fill>
        <patternFill>
          <bgColor rgb="FFD8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ont>
        <color rgb="FF9C0006"/>
      </font>
      <fill>
        <patternFill>
          <fgColor indexed="64"/>
          <bgColor rgb="FFFFC7CE"/>
        </patternFill>
      </fill>
    </dxf>
    <dxf>
      <fill>
        <patternFill>
          <bgColor rgb="FFFFC7CE"/>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56C32-B3CD-AD47-B2D4-BF3B92E6EBE4}">
  <sheetPr codeName="Sheet91">
    <tabColor rgb="FFFFFF00"/>
  </sheetPr>
  <dimension ref="A1:G53"/>
  <sheetViews>
    <sheetView topLeftCell="A25" zoomScale="160" zoomScaleNormal="160" workbookViewId="0">
      <selection activeCell="B40" sqref="B40"/>
    </sheetView>
  </sheetViews>
  <sheetFormatPr baseColWidth="10" defaultColWidth="8.83203125" defaultRowHeight="15" x14ac:dyDescent="0.2"/>
  <cols>
    <col min="1" max="1" width="30.6640625" customWidth="1"/>
    <col min="2" max="2" width="53.83203125" customWidth="1"/>
    <col min="4" max="4" width="10.5" customWidth="1"/>
  </cols>
  <sheetData>
    <row r="1" spans="1:7" ht="27" customHeight="1" x14ac:dyDescent="0.2"/>
    <row r="2" spans="1:7" ht="27" customHeight="1" x14ac:dyDescent="0.2"/>
    <row r="3" spans="1:7" ht="17" x14ac:dyDescent="0.2">
      <c r="A3" s="77" t="s">
        <v>56</v>
      </c>
      <c r="B3" s="77" t="s">
        <v>57</v>
      </c>
      <c r="D3" s="78"/>
    </row>
    <row r="4" spans="1:7" x14ac:dyDescent="0.2">
      <c r="A4" s="79" t="s">
        <v>58</v>
      </c>
      <c r="B4" t="s">
        <v>59</v>
      </c>
    </row>
    <row r="5" spans="1:7" x14ac:dyDescent="0.2">
      <c r="A5" s="79" t="s">
        <v>60</v>
      </c>
      <c r="B5" t="s">
        <v>61</v>
      </c>
    </row>
    <row r="6" spans="1:7" x14ac:dyDescent="0.2">
      <c r="A6" s="79" t="s">
        <v>62</v>
      </c>
      <c r="B6" t="s">
        <v>63</v>
      </c>
    </row>
    <row r="7" spans="1:7" x14ac:dyDescent="0.2">
      <c r="A7" s="79" t="s">
        <v>64</v>
      </c>
      <c r="B7" t="s">
        <v>65</v>
      </c>
    </row>
    <row r="8" spans="1:7" x14ac:dyDescent="0.2">
      <c r="A8" s="79" t="s">
        <v>66</v>
      </c>
      <c r="B8" t="s">
        <v>67</v>
      </c>
    </row>
    <row r="9" spans="1:7" x14ac:dyDescent="0.2">
      <c r="A9" s="79" t="s">
        <v>68</v>
      </c>
      <c r="B9" t="s">
        <v>69</v>
      </c>
      <c r="G9" s="80"/>
    </row>
    <row r="10" spans="1:7" x14ac:dyDescent="0.2">
      <c r="A10" s="79" t="s">
        <v>70</v>
      </c>
      <c r="B10" t="s">
        <v>71</v>
      </c>
    </row>
    <row r="11" spans="1:7" x14ac:dyDescent="0.2">
      <c r="A11" s="79" t="s">
        <v>72</v>
      </c>
      <c r="B11" t="s">
        <v>73</v>
      </c>
    </row>
    <row r="12" spans="1:7" x14ac:dyDescent="0.2">
      <c r="A12" s="79" t="s">
        <v>74</v>
      </c>
      <c r="B12" t="s">
        <v>75</v>
      </c>
    </row>
    <row r="13" spans="1:7" x14ac:dyDescent="0.2">
      <c r="A13" s="79" t="s">
        <v>76</v>
      </c>
      <c r="B13" t="s">
        <v>77</v>
      </c>
    </row>
    <row r="14" spans="1:7" x14ac:dyDescent="0.2">
      <c r="A14" t="s">
        <v>78</v>
      </c>
      <c r="B14" t="s">
        <v>79</v>
      </c>
    </row>
    <row r="15" spans="1:7" x14ac:dyDescent="0.2">
      <c r="A15" t="s">
        <v>80</v>
      </c>
      <c r="B15" t="s">
        <v>81</v>
      </c>
    </row>
    <row r="16" spans="1:7" x14ac:dyDescent="0.2">
      <c r="A16" t="s">
        <v>82</v>
      </c>
      <c r="B16" t="s">
        <v>83</v>
      </c>
    </row>
    <row r="17" spans="1:2" x14ac:dyDescent="0.2">
      <c r="A17" t="s">
        <v>84</v>
      </c>
      <c r="B17" t="s">
        <v>85</v>
      </c>
    </row>
    <row r="18" spans="1:2" x14ac:dyDescent="0.2">
      <c r="A18" t="s">
        <v>86</v>
      </c>
      <c r="B18" t="s">
        <v>87</v>
      </c>
    </row>
    <row r="19" spans="1:2" x14ac:dyDescent="0.2">
      <c r="A19" t="s">
        <v>88</v>
      </c>
      <c r="B19" t="s">
        <v>89</v>
      </c>
    </row>
    <row r="20" spans="1:2" x14ac:dyDescent="0.2">
      <c r="A20" t="s">
        <v>90</v>
      </c>
      <c r="B20" t="s">
        <v>91</v>
      </c>
    </row>
    <row r="21" spans="1:2" x14ac:dyDescent="0.2">
      <c r="A21" t="s">
        <v>92</v>
      </c>
      <c r="B21" t="s">
        <v>93</v>
      </c>
    </row>
    <row r="22" spans="1:2" x14ac:dyDescent="0.2">
      <c r="A22" t="s">
        <v>94</v>
      </c>
      <c r="B22" t="s">
        <v>95</v>
      </c>
    </row>
    <row r="23" spans="1:2" x14ac:dyDescent="0.2">
      <c r="A23" t="s">
        <v>96</v>
      </c>
      <c r="B23" t="s">
        <v>97</v>
      </c>
    </row>
    <row r="24" spans="1:2" x14ac:dyDescent="0.2">
      <c r="A24" t="s">
        <v>98</v>
      </c>
      <c r="B24" t="s">
        <v>99</v>
      </c>
    </row>
    <row r="25" spans="1:2" x14ac:dyDescent="0.2">
      <c r="A25" t="s">
        <v>100</v>
      </c>
      <c r="B25" t="s">
        <v>101</v>
      </c>
    </row>
    <row r="26" spans="1:2" x14ac:dyDescent="0.2">
      <c r="A26" t="s">
        <v>102</v>
      </c>
      <c r="B26" t="s">
        <v>103</v>
      </c>
    </row>
    <row r="27" spans="1:2" x14ac:dyDescent="0.2">
      <c r="A27" t="s">
        <v>104</v>
      </c>
      <c r="B27" t="s">
        <v>105</v>
      </c>
    </row>
    <row r="28" spans="1:2" x14ac:dyDescent="0.2">
      <c r="A28" t="s">
        <v>106</v>
      </c>
      <c r="B28" t="s">
        <v>107</v>
      </c>
    </row>
    <row r="29" spans="1:2" x14ac:dyDescent="0.2">
      <c r="A29" t="s">
        <v>108</v>
      </c>
      <c r="B29" t="s">
        <v>109</v>
      </c>
    </row>
    <row r="30" spans="1:2" x14ac:dyDescent="0.2">
      <c r="A30" t="s">
        <v>110</v>
      </c>
      <c r="B30" t="s">
        <v>111</v>
      </c>
    </row>
    <row r="31" spans="1:2" x14ac:dyDescent="0.2">
      <c r="A31" t="s">
        <v>112</v>
      </c>
      <c r="B31" t="s">
        <v>113</v>
      </c>
    </row>
    <row r="32" spans="1:2" x14ac:dyDescent="0.2">
      <c r="A32" t="s">
        <v>114</v>
      </c>
      <c r="B32" t="s">
        <v>115</v>
      </c>
    </row>
    <row r="33" spans="1:2" x14ac:dyDescent="0.2">
      <c r="A33" s="79" t="s">
        <v>116</v>
      </c>
      <c r="B33" t="s">
        <v>117</v>
      </c>
    </row>
    <row r="34" spans="1:2" x14ac:dyDescent="0.2">
      <c r="A34" s="79" t="s">
        <v>118</v>
      </c>
      <c r="B34" t="s">
        <v>119</v>
      </c>
    </row>
    <row r="35" spans="1:2" x14ac:dyDescent="0.2">
      <c r="A35" t="s">
        <v>120</v>
      </c>
      <c r="B35" t="s">
        <v>121</v>
      </c>
    </row>
    <row r="36" spans="1:2" x14ac:dyDescent="0.2">
      <c r="A36" t="s">
        <v>122</v>
      </c>
      <c r="B36" t="s">
        <v>123</v>
      </c>
    </row>
    <row r="37" spans="1:2" x14ac:dyDescent="0.2">
      <c r="A37" t="s">
        <v>124</v>
      </c>
      <c r="B37" t="s">
        <v>125</v>
      </c>
    </row>
    <row r="38" spans="1:2" x14ac:dyDescent="0.2">
      <c r="A38" t="s">
        <v>126</v>
      </c>
      <c r="B38" t="s">
        <v>127</v>
      </c>
    </row>
    <row r="39" spans="1:2" x14ac:dyDescent="0.2">
      <c r="A39" t="s">
        <v>128</v>
      </c>
      <c r="B39" t="s">
        <v>129</v>
      </c>
    </row>
    <row r="40" spans="1:2" x14ac:dyDescent="0.2">
      <c r="A40" t="s">
        <v>130</v>
      </c>
      <c r="B40" t="s">
        <v>131</v>
      </c>
    </row>
    <row r="41" spans="1:2" x14ac:dyDescent="0.2">
      <c r="A41" t="s">
        <v>132</v>
      </c>
      <c r="B41" t="s">
        <v>133</v>
      </c>
    </row>
    <row r="42" spans="1:2" x14ac:dyDescent="0.2">
      <c r="A42" t="s">
        <v>134</v>
      </c>
      <c r="B42" t="s">
        <v>135</v>
      </c>
    </row>
    <row r="43" spans="1:2" x14ac:dyDescent="0.2">
      <c r="A43" s="79" t="s">
        <v>136</v>
      </c>
      <c r="B43" t="s">
        <v>137</v>
      </c>
    </row>
    <row r="44" spans="1:2" x14ac:dyDescent="0.2">
      <c r="A44" t="s">
        <v>138</v>
      </c>
      <c r="B44" t="s">
        <v>139</v>
      </c>
    </row>
    <row r="45" spans="1:2" x14ac:dyDescent="0.2">
      <c r="A45" t="s">
        <v>140</v>
      </c>
      <c r="B45" t="s">
        <v>141</v>
      </c>
    </row>
    <row r="46" spans="1:2" x14ac:dyDescent="0.2">
      <c r="A46" t="s">
        <v>142</v>
      </c>
      <c r="B46" t="s">
        <v>143</v>
      </c>
    </row>
    <row r="47" spans="1:2" x14ac:dyDescent="0.2">
      <c r="A47" t="s">
        <v>144</v>
      </c>
      <c r="B47" t="s">
        <v>145</v>
      </c>
    </row>
    <row r="48" spans="1:2" x14ac:dyDescent="0.2">
      <c r="A48" t="s">
        <v>146</v>
      </c>
      <c r="B48" t="s">
        <v>147</v>
      </c>
    </row>
    <row r="49" spans="1:2" x14ac:dyDescent="0.2">
      <c r="A49" t="s">
        <v>148</v>
      </c>
      <c r="B49" t="s">
        <v>149</v>
      </c>
    </row>
    <row r="50" spans="1:2" x14ac:dyDescent="0.2">
      <c r="A50" t="s">
        <v>150</v>
      </c>
      <c r="B50" t="s">
        <v>151</v>
      </c>
    </row>
    <row r="51" spans="1:2" x14ac:dyDescent="0.2">
      <c r="A51" t="s">
        <v>152</v>
      </c>
      <c r="B51" t="s">
        <v>153</v>
      </c>
    </row>
    <row r="52" spans="1:2" x14ac:dyDescent="0.2">
      <c r="A52" t="s">
        <v>154</v>
      </c>
      <c r="B52" t="s">
        <v>155</v>
      </c>
    </row>
    <row r="53" spans="1:2" x14ac:dyDescent="0.2">
      <c r="A53" t="s">
        <v>156</v>
      </c>
      <c r="B53" t="s">
        <v>157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5C98E-0DED-754D-8CD3-0E53AD5569F8}">
  <sheetPr codeName="Sheet11">
    <tabColor rgb="FFFFC000"/>
  </sheetPr>
  <dimension ref="A1:N44"/>
  <sheetViews>
    <sheetView zoomScale="103" workbookViewId="0">
      <selection activeCell="B10" sqref="B10"/>
    </sheetView>
  </sheetViews>
  <sheetFormatPr baseColWidth="10" defaultColWidth="10.83203125" defaultRowHeight="19" x14ac:dyDescent="0.2"/>
  <cols>
    <col min="1" max="1" width="10.1640625" style="85" customWidth="1"/>
    <col min="2" max="14" width="72" style="85" customWidth="1"/>
    <col min="15" max="16384" width="10.83203125" style="85"/>
  </cols>
  <sheetData>
    <row r="1" spans="1:14" s="83" customFormat="1" ht="34" customHeight="1" x14ac:dyDescent="0.2">
      <c r="A1" s="81" t="s">
        <v>158</v>
      </c>
      <c r="B1" s="82">
        <f ca="1">RANDBETWEEN(3,9)</f>
        <v>6</v>
      </c>
    </row>
    <row r="2" spans="1:14" s="84" customFormat="1" ht="43" customHeight="1" x14ac:dyDescent="0.2">
      <c r="A2" s="84" t="s">
        <v>159</v>
      </c>
      <c r="B2" s="81" t="s">
        <v>160</v>
      </c>
      <c r="C2" s="81" t="s">
        <v>161</v>
      </c>
      <c r="D2" s="81" t="s">
        <v>162</v>
      </c>
      <c r="E2" s="81" t="s">
        <v>163</v>
      </c>
      <c r="F2" s="81" t="s">
        <v>164</v>
      </c>
      <c r="G2" s="81" t="s">
        <v>165</v>
      </c>
      <c r="H2" s="81" t="s">
        <v>166</v>
      </c>
      <c r="I2" s="81" t="s">
        <v>167</v>
      </c>
      <c r="J2" s="81" t="s">
        <v>168</v>
      </c>
      <c r="K2" s="81" t="s">
        <v>169</v>
      </c>
      <c r="L2" s="81" t="s">
        <v>170</v>
      </c>
      <c r="M2" s="81" t="s">
        <v>171</v>
      </c>
      <c r="N2" s="81" t="s">
        <v>172</v>
      </c>
    </row>
    <row r="3" spans="1:14" ht="75" customHeight="1" x14ac:dyDescent="0.2">
      <c r="A3" s="84" t="s">
        <v>173</v>
      </c>
      <c r="B3" s="85" t="s">
        <v>174</v>
      </c>
      <c r="C3" s="86" t="s">
        <v>175</v>
      </c>
      <c r="D3" s="86" t="s">
        <v>176</v>
      </c>
      <c r="E3" s="86" t="s">
        <v>177</v>
      </c>
      <c r="F3" s="86" t="s">
        <v>178</v>
      </c>
      <c r="G3" s="86" t="s">
        <v>179</v>
      </c>
      <c r="H3" s="86" t="s">
        <v>180</v>
      </c>
      <c r="I3" s="86" t="s">
        <v>181</v>
      </c>
      <c r="J3" s="86" t="s">
        <v>182</v>
      </c>
      <c r="K3" s="85" t="s">
        <v>183</v>
      </c>
      <c r="L3" s="85" t="s">
        <v>184</v>
      </c>
      <c r="M3" s="85" t="s">
        <v>185</v>
      </c>
      <c r="N3" s="85" t="s">
        <v>186</v>
      </c>
    </row>
    <row r="4" spans="1:14" ht="75" customHeight="1" x14ac:dyDescent="0.2">
      <c r="A4" s="84" t="s">
        <v>187</v>
      </c>
      <c r="B4" s="85" t="s">
        <v>188</v>
      </c>
      <c r="C4" s="86" t="s">
        <v>189</v>
      </c>
      <c r="D4" s="86" t="s">
        <v>190</v>
      </c>
      <c r="E4" s="86" t="s">
        <v>191</v>
      </c>
      <c r="F4" s="87" t="s">
        <v>192</v>
      </c>
      <c r="G4" s="87" t="s">
        <v>193</v>
      </c>
      <c r="H4" s="87" t="s">
        <v>194</v>
      </c>
      <c r="I4" s="87" t="s">
        <v>195</v>
      </c>
      <c r="J4" s="87" t="s">
        <v>196</v>
      </c>
      <c r="K4" s="85" t="s">
        <v>197</v>
      </c>
      <c r="L4" s="85" t="s">
        <v>198</v>
      </c>
      <c r="M4" s="85" t="s">
        <v>199</v>
      </c>
      <c r="N4" s="85" t="s">
        <v>200</v>
      </c>
    </row>
    <row r="5" spans="1:14" ht="75" customHeight="1" x14ac:dyDescent="0.2">
      <c r="B5" s="85" t="s">
        <v>201</v>
      </c>
      <c r="C5" s="86" t="s">
        <v>202</v>
      </c>
      <c r="D5" s="86" t="s">
        <v>203</v>
      </c>
      <c r="E5" s="86" t="s">
        <v>204</v>
      </c>
      <c r="F5" s="87" t="s">
        <v>205</v>
      </c>
      <c r="G5" s="87" t="s">
        <v>206</v>
      </c>
      <c r="H5" s="87" t="s">
        <v>207</v>
      </c>
      <c r="I5" s="87" t="s">
        <v>207</v>
      </c>
      <c r="J5" s="87" t="s">
        <v>208</v>
      </c>
      <c r="K5" s="85" t="s">
        <v>209</v>
      </c>
      <c r="L5" s="85" t="s">
        <v>210</v>
      </c>
      <c r="M5" s="85" t="s">
        <v>211</v>
      </c>
      <c r="N5" s="85" t="s">
        <v>212</v>
      </c>
    </row>
    <row r="6" spans="1:14" ht="75" customHeight="1" x14ac:dyDescent="0.2">
      <c r="B6" s="85" t="s">
        <v>213</v>
      </c>
      <c r="C6" s="86" t="s">
        <v>214</v>
      </c>
      <c r="D6" s="86" t="s">
        <v>215</v>
      </c>
      <c r="E6" s="86" t="s">
        <v>216</v>
      </c>
      <c r="F6" s="87" t="s">
        <v>217</v>
      </c>
      <c r="G6" s="87" t="s">
        <v>218</v>
      </c>
      <c r="H6" s="87" t="s">
        <v>219</v>
      </c>
      <c r="I6" s="87" t="s">
        <v>220</v>
      </c>
      <c r="J6" s="87" t="s">
        <v>221</v>
      </c>
      <c r="K6" s="85" t="s">
        <v>222</v>
      </c>
      <c r="L6" s="85" t="s">
        <v>223</v>
      </c>
      <c r="M6" s="85" t="s">
        <v>224</v>
      </c>
      <c r="N6" s="85" t="s">
        <v>225</v>
      </c>
    </row>
    <row r="7" spans="1:14" ht="75" customHeight="1" x14ac:dyDescent="0.2">
      <c r="B7" s="85" t="s">
        <v>226</v>
      </c>
      <c r="C7" s="86" t="s">
        <v>227</v>
      </c>
      <c r="D7" s="86" t="s">
        <v>228</v>
      </c>
      <c r="E7" s="86" t="s">
        <v>229</v>
      </c>
      <c r="F7" s="87" t="s">
        <v>230</v>
      </c>
      <c r="G7" s="87" t="s">
        <v>231</v>
      </c>
      <c r="H7" s="87" t="s">
        <v>232</v>
      </c>
      <c r="I7" s="87" t="s">
        <v>233</v>
      </c>
      <c r="J7" s="87" t="s">
        <v>234</v>
      </c>
      <c r="K7" s="85" t="s">
        <v>235</v>
      </c>
      <c r="L7" s="85" t="s">
        <v>236</v>
      </c>
      <c r="M7" s="85" t="s">
        <v>237</v>
      </c>
      <c r="N7" s="85" t="s">
        <v>238</v>
      </c>
    </row>
    <row r="8" spans="1:14" ht="75" customHeight="1" x14ac:dyDescent="0.2">
      <c r="B8" s="85" t="s">
        <v>239</v>
      </c>
      <c r="C8" s="86" t="s">
        <v>240</v>
      </c>
      <c r="D8" s="86" t="s">
        <v>241</v>
      </c>
      <c r="E8" s="86" t="s">
        <v>242</v>
      </c>
      <c r="F8" s="87" t="s">
        <v>243</v>
      </c>
      <c r="G8" s="87" t="s">
        <v>244</v>
      </c>
      <c r="H8" s="87" t="s">
        <v>245</v>
      </c>
      <c r="I8" s="87" t="s">
        <v>245</v>
      </c>
      <c r="J8" s="87" t="s">
        <v>246</v>
      </c>
      <c r="K8" s="85" t="s">
        <v>247</v>
      </c>
      <c r="L8" s="85" t="s">
        <v>248</v>
      </c>
      <c r="M8" s="85" t="s">
        <v>249</v>
      </c>
      <c r="N8" s="85" t="s">
        <v>250</v>
      </c>
    </row>
    <row r="9" spans="1:14" ht="75" customHeight="1" x14ac:dyDescent="0.2">
      <c r="B9" s="85" t="s">
        <v>251</v>
      </c>
      <c r="C9" s="86" t="s">
        <v>252</v>
      </c>
      <c r="D9" s="86" t="s">
        <v>253</v>
      </c>
      <c r="E9" s="86" t="s">
        <v>254</v>
      </c>
      <c r="F9" s="86" t="s">
        <v>255</v>
      </c>
      <c r="G9" s="86" t="s">
        <v>256</v>
      </c>
      <c r="H9" s="86" t="s">
        <v>257</v>
      </c>
      <c r="I9" s="86" t="s">
        <v>257</v>
      </c>
      <c r="J9" s="86" t="s">
        <v>258</v>
      </c>
      <c r="K9" s="85" t="s">
        <v>259</v>
      </c>
      <c r="L9" s="85" t="s">
        <v>260</v>
      </c>
      <c r="M9" s="85" t="s">
        <v>261</v>
      </c>
      <c r="N9" s="85" t="s">
        <v>262</v>
      </c>
    </row>
    <row r="10" spans="1:14" ht="75" customHeight="1" x14ac:dyDescent="0.2">
      <c r="B10" s="85" t="s">
        <v>263</v>
      </c>
      <c r="C10" s="86" t="s">
        <v>264</v>
      </c>
      <c r="D10" s="86" t="s">
        <v>265</v>
      </c>
      <c r="E10" s="86" t="s">
        <v>266</v>
      </c>
      <c r="F10" s="87" t="s">
        <v>267</v>
      </c>
      <c r="G10" s="87" t="s">
        <v>268</v>
      </c>
      <c r="H10" s="87" t="s">
        <v>269</v>
      </c>
      <c r="I10" s="87" t="s">
        <v>269</v>
      </c>
      <c r="J10" s="87" t="s">
        <v>270</v>
      </c>
      <c r="K10" s="85" t="s">
        <v>271</v>
      </c>
      <c r="L10" s="85" t="s">
        <v>272</v>
      </c>
      <c r="M10" s="85" t="s">
        <v>273</v>
      </c>
      <c r="N10" s="85" t="s">
        <v>274</v>
      </c>
    </row>
    <row r="11" spans="1:14" ht="75" customHeight="1" x14ac:dyDescent="0.2">
      <c r="C11" s="86"/>
      <c r="D11" s="86"/>
      <c r="E11" s="86"/>
      <c r="F11" s="87"/>
      <c r="G11" s="87"/>
      <c r="H11" s="87"/>
      <c r="I11" s="87"/>
      <c r="J11" s="87"/>
      <c r="K11" s="87"/>
    </row>
    <row r="12" spans="1:14" ht="75" customHeight="1" x14ac:dyDescent="0.2">
      <c r="C12" s="86"/>
      <c r="D12" s="86"/>
      <c r="E12" s="86"/>
      <c r="F12" s="87"/>
      <c r="G12" s="87"/>
      <c r="H12" s="87"/>
      <c r="I12" s="87"/>
      <c r="J12" s="87"/>
    </row>
    <row r="13" spans="1:14" ht="75" customHeight="1" x14ac:dyDescent="0.2">
      <c r="C13" s="86"/>
      <c r="D13" s="86"/>
      <c r="E13" s="86"/>
      <c r="F13" s="87"/>
      <c r="G13" s="87"/>
      <c r="H13" s="87"/>
      <c r="I13" s="87"/>
      <c r="J13" s="87"/>
    </row>
    <row r="14" spans="1:14" ht="75" customHeight="1" x14ac:dyDescent="0.2">
      <c r="C14" s="86"/>
      <c r="D14" s="86"/>
      <c r="E14" s="86"/>
      <c r="F14" s="87"/>
      <c r="G14" s="87"/>
      <c r="H14" s="87"/>
      <c r="I14" s="87"/>
      <c r="J14" s="87"/>
    </row>
    <row r="15" spans="1:14" ht="75" customHeight="1" x14ac:dyDescent="0.2">
      <c r="C15" s="86"/>
      <c r="D15" s="86"/>
      <c r="E15" s="86"/>
      <c r="F15" s="87"/>
      <c r="G15" s="87"/>
      <c r="H15" s="87"/>
      <c r="I15" s="87"/>
      <c r="J15" s="87"/>
    </row>
    <row r="16" spans="1:14" x14ac:dyDescent="0.2">
      <c r="A16" s="86"/>
      <c r="B16" s="86"/>
      <c r="C16" s="86"/>
      <c r="D16" s="86"/>
      <c r="E16" s="86"/>
      <c r="F16" s="87"/>
      <c r="G16" s="87"/>
      <c r="H16" s="87"/>
      <c r="I16" s="87"/>
      <c r="J16" s="87"/>
    </row>
    <row r="17" spans="1:5" x14ac:dyDescent="0.2">
      <c r="A17" s="86"/>
      <c r="B17" s="86"/>
      <c r="C17" s="86"/>
      <c r="D17" s="86"/>
      <c r="E17" s="86"/>
    </row>
    <row r="18" spans="1:5" x14ac:dyDescent="0.2">
      <c r="A18" s="86"/>
      <c r="B18" s="86"/>
      <c r="C18" s="86"/>
      <c r="D18" s="86"/>
      <c r="E18" s="86"/>
    </row>
    <row r="19" spans="1:5" x14ac:dyDescent="0.2">
      <c r="A19" s="86"/>
      <c r="B19" s="86"/>
      <c r="C19" s="86"/>
      <c r="D19" s="86"/>
      <c r="E19" s="86"/>
    </row>
    <row r="20" spans="1:5" x14ac:dyDescent="0.2">
      <c r="A20" s="86"/>
      <c r="B20" s="86"/>
      <c r="C20" s="86"/>
      <c r="D20" s="86"/>
      <c r="E20" s="86"/>
    </row>
    <row r="21" spans="1:5" x14ac:dyDescent="0.2">
      <c r="A21" s="86"/>
      <c r="B21" s="86"/>
      <c r="C21" s="86"/>
      <c r="D21" s="86"/>
      <c r="E21" s="86"/>
    </row>
    <row r="22" spans="1:5" x14ac:dyDescent="0.2">
      <c r="A22" s="86"/>
      <c r="B22" s="86"/>
      <c r="C22" s="86"/>
      <c r="D22" s="86"/>
      <c r="E22" s="86"/>
    </row>
    <row r="23" spans="1:5" x14ac:dyDescent="0.2">
      <c r="A23" s="86"/>
      <c r="B23" s="86"/>
      <c r="C23" s="86"/>
      <c r="D23" s="86"/>
      <c r="E23" s="86"/>
    </row>
    <row r="24" spans="1:5" x14ac:dyDescent="0.2">
      <c r="A24" s="86"/>
      <c r="B24" s="86"/>
      <c r="C24" s="86"/>
      <c r="D24" s="86"/>
      <c r="E24" s="86"/>
    </row>
    <row r="25" spans="1:5" x14ac:dyDescent="0.2">
      <c r="A25" s="86"/>
      <c r="B25" s="86"/>
      <c r="C25" s="86"/>
      <c r="D25" s="86"/>
      <c r="E25" s="86"/>
    </row>
    <row r="26" spans="1:5" x14ac:dyDescent="0.2">
      <c r="A26" s="86"/>
      <c r="B26" s="86"/>
      <c r="C26" s="86"/>
      <c r="D26" s="86"/>
      <c r="E26" s="86"/>
    </row>
    <row r="27" spans="1:5" x14ac:dyDescent="0.2">
      <c r="A27" s="86"/>
      <c r="B27" s="86"/>
      <c r="C27" s="86"/>
      <c r="D27" s="86"/>
      <c r="E27" s="86"/>
    </row>
    <row r="28" spans="1:5" x14ac:dyDescent="0.2">
      <c r="A28" s="86"/>
      <c r="B28" s="86"/>
      <c r="C28" s="86"/>
      <c r="D28" s="86"/>
      <c r="E28" s="86"/>
    </row>
    <row r="29" spans="1:5" x14ac:dyDescent="0.2">
      <c r="A29" s="86"/>
      <c r="B29" s="86"/>
      <c r="C29" s="86"/>
      <c r="D29" s="86"/>
      <c r="E29" s="86"/>
    </row>
    <row r="30" spans="1:5" x14ac:dyDescent="0.2">
      <c r="A30" s="86"/>
      <c r="B30" s="86"/>
      <c r="C30" s="86"/>
      <c r="D30" s="86"/>
      <c r="E30" s="86"/>
    </row>
    <row r="31" spans="1:5" x14ac:dyDescent="0.2">
      <c r="A31" s="86"/>
      <c r="B31" s="86"/>
      <c r="C31" s="86"/>
      <c r="D31" s="86"/>
      <c r="E31" s="86"/>
    </row>
    <row r="32" spans="1:5" x14ac:dyDescent="0.2">
      <c r="A32" s="86"/>
      <c r="B32" s="86"/>
      <c r="C32" s="86"/>
      <c r="D32" s="86"/>
      <c r="E32" s="86"/>
    </row>
    <row r="33" spans="1:5" x14ac:dyDescent="0.2">
      <c r="A33" s="86"/>
      <c r="B33" s="86"/>
      <c r="C33" s="86"/>
      <c r="D33" s="86"/>
      <c r="E33" s="86"/>
    </row>
    <row r="34" spans="1:5" x14ac:dyDescent="0.2">
      <c r="A34" s="86"/>
      <c r="B34" s="86"/>
      <c r="C34" s="86"/>
      <c r="D34" s="86"/>
      <c r="E34" s="86"/>
    </row>
    <row r="35" spans="1:5" x14ac:dyDescent="0.2">
      <c r="A35" s="86"/>
      <c r="B35" s="86"/>
      <c r="C35" s="86"/>
      <c r="D35" s="86"/>
      <c r="E35" s="86"/>
    </row>
    <row r="36" spans="1:5" x14ac:dyDescent="0.2">
      <c r="A36" s="86"/>
      <c r="B36" s="86"/>
      <c r="C36" s="86"/>
      <c r="D36" s="86"/>
      <c r="E36" s="86"/>
    </row>
    <row r="37" spans="1:5" x14ac:dyDescent="0.2">
      <c r="A37" s="86"/>
      <c r="B37" s="86"/>
      <c r="C37" s="86"/>
      <c r="D37" s="86"/>
      <c r="E37" s="86"/>
    </row>
    <row r="38" spans="1:5" x14ac:dyDescent="0.2">
      <c r="A38" s="86"/>
      <c r="B38" s="86"/>
      <c r="C38" s="86"/>
      <c r="D38" s="86"/>
      <c r="E38" s="86"/>
    </row>
    <row r="39" spans="1:5" x14ac:dyDescent="0.2">
      <c r="A39" s="86"/>
      <c r="B39" s="86"/>
      <c r="C39" s="86"/>
      <c r="D39" s="86"/>
      <c r="E39" s="86"/>
    </row>
    <row r="40" spans="1:5" x14ac:dyDescent="0.2">
      <c r="A40" s="86"/>
      <c r="B40" s="86"/>
      <c r="C40" s="86"/>
      <c r="D40" s="86"/>
      <c r="E40" s="86"/>
    </row>
    <row r="41" spans="1:5" x14ac:dyDescent="0.2">
      <c r="A41" s="86"/>
      <c r="B41" s="86"/>
      <c r="C41" s="86"/>
      <c r="D41" s="86"/>
      <c r="E41" s="86"/>
    </row>
    <row r="42" spans="1:5" x14ac:dyDescent="0.2">
      <c r="A42" s="86"/>
      <c r="B42" s="86"/>
      <c r="C42" s="86"/>
      <c r="D42" s="86"/>
      <c r="E42" s="86"/>
    </row>
    <row r="43" spans="1:5" x14ac:dyDescent="0.2">
      <c r="A43" s="86"/>
      <c r="B43" s="86"/>
      <c r="C43" s="86"/>
      <c r="D43" s="86"/>
      <c r="E43" s="86"/>
    </row>
    <row r="44" spans="1:5" x14ac:dyDescent="0.2">
      <c r="C44" s="86"/>
      <c r="D44" s="86"/>
      <c r="E44" s="8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1FFE0-D643-FD41-B69B-BB552EC862E3}">
  <sheetPr codeName="Sheet6">
    <tabColor rgb="FFD9BF91"/>
  </sheetPr>
  <dimension ref="A1:Z133"/>
  <sheetViews>
    <sheetView showGridLines="0" tabSelected="1" zoomScale="120" zoomScaleNormal="120" workbookViewId="0">
      <selection activeCell="AA3" sqref="AA3"/>
    </sheetView>
  </sheetViews>
  <sheetFormatPr baseColWidth="10" defaultColWidth="10.83203125" defaultRowHeight="22" x14ac:dyDescent="0.3"/>
  <cols>
    <col min="1" max="1" width="4.1640625" style="134" customWidth="1"/>
    <col min="2" max="2" width="27.33203125" style="133" customWidth="1"/>
    <col min="3" max="3" width="27.33203125" style="134" customWidth="1"/>
    <col min="4" max="4" width="35.83203125" style="134" customWidth="1"/>
    <col min="5" max="5" width="44.6640625" style="134" customWidth="1"/>
    <col min="6" max="6" width="10" style="138" customWidth="1"/>
    <col min="7" max="7" width="10.83203125" style="138"/>
    <col min="8" max="8" width="10.83203125" style="134" customWidth="1"/>
    <col min="9" max="9" width="24.1640625" style="134" customWidth="1"/>
    <col min="10" max="16384" width="10.83203125" style="134"/>
  </cols>
  <sheetData>
    <row r="1" spans="1:26" x14ac:dyDescent="0.3">
      <c r="A1" s="139"/>
      <c r="B1" s="140"/>
      <c r="C1" s="139"/>
      <c r="D1" s="139"/>
      <c r="E1" s="139"/>
      <c r="F1" s="139"/>
      <c r="G1" s="139"/>
      <c r="H1" s="139"/>
      <c r="I1" s="139"/>
      <c r="J1" s="139"/>
      <c r="K1" s="139"/>
      <c r="L1" s="139"/>
      <c r="M1" s="139"/>
      <c r="N1" s="139"/>
      <c r="O1" s="139"/>
      <c r="P1" s="139"/>
      <c r="Q1" s="139"/>
      <c r="R1" s="139"/>
      <c r="S1" s="139"/>
      <c r="T1" s="139"/>
      <c r="U1" s="139"/>
      <c r="V1" s="139"/>
      <c r="W1" s="139"/>
      <c r="X1" s="139"/>
      <c r="Y1" s="139"/>
      <c r="Z1" s="139"/>
    </row>
    <row r="2" spans="1:26" ht="27" x14ac:dyDescent="0.35">
      <c r="A2" s="139"/>
      <c r="B2" s="141" t="s">
        <v>275</v>
      </c>
      <c r="C2" s="142"/>
      <c r="D2" s="143"/>
      <c r="E2" s="144"/>
      <c r="F2" s="144"/>
      <c r="G2" s="142"/>
      <c r="H2" s="142"/>
      <c r="I2" s="145" t="str">
        <f ca="1">$B$24&amp;"/"&amp;$C$24</f>
        <v>0/53</v>
      </c>
      <c r="J2" s="139"/>
      <c r="K2" s="139"/>
      <c r="L2" s="139"/>
      <c r="M2" s="139"/>
      <c r="N2" s="139"/>
      <c r="O2" s="139"/>
      <c r="P2" s="139"/>
      <c r="Q2" s="139"/>
      <c r="R2" s="139"/>
      <c r="S2" s="139"/>
      <c r="T2" s="139"/>
      <c r="U2" s="139"/>
      <c r="V2" s="139"/>
      <c r="W2" s="139"/>
      <c r="X2" s="139"/>
      <c r="Y2" s="139"/>
      <c r="Z2" s="139"/>
    </row>
    <row r="3" spans="1:26" x14ac:dyDescent="0.3">
      <c r="A3" s="139"/>
      <c r="B3" s="146" t="s">
        <v>276</v>
      </c>
      <c r="C3" s="147"/>
      <c r="D3" s="148"/>
      <c r="E3" s="149"/>
      <c r="F3" s="149"/>
      <c r="G3" s="147"/>
      <c r="H3" s="147"/>
      <c r="I3" s="150">
        <f ca="1">$D$24</f>
        <v>0</v>
      </c>
      <c r="J3" s="139"/>
      <c r="K3" s="139"/>
      <c r="L3" s="139"/>
      <c r="M3" s="139"/>
      <c r="N3" s="139"/>
      <c r="O3" s="139"/>
      <c r="P3" s="139"/>
      <c r="Q3" s="139"/>
      <c r="R3" s="139"/>
      <c r="S3" s="139"/>
      <c r="T3" s="139"/>
      <c r="U3" s="139"/>
      <c r="V3" s="139"/>
      <c r="W3" s="139"/>
      <c r="X3" s="139"/>
      <c r="Y3" s="139"/>
      <c r="Z3" s="139"/>
    </row>
    <row r="4" spans="1:26" x14ac:dyDescent="0.3">
      <c r="A4" s="139"/>
      <c r="B4" s="151" t="s">
        <v>277</v>
      </c>
      <c r="C4" s="152"/>
      <c r="D4" s="152"/>
      <c r="E4" s="153" t="str">
        <f ca="1">IFERROR(_xlfn.CONCAT("Excel version: ",INFO("release")),"Excel version: Invalid")</f>
        <v>Excel version: 16.94</v>
      </c>
      <c r="F4" s="154" t="str" cm="1">
        <f t="array" aca="1" ref="F4" ca="1">IFERROR(IF(OR(ISERROR(_xlfn.RANDARRAY()), ISERROR(INFO("osversion"))), "Error: Please use Office 2021 desktop version or newer", _xlfn.CONCAT("Operating system: ", INFO("osversion"))),"Error: Please use Office 2021 desktop version or newer")</f>
        <v>Operating system: Macintosh (ARM) Version 15.3.1 (Build 24D70)</v>
      </c>
      <c r="G4" s="154"/>
      <c r="H4" s="152"/>
      <c r="I4" s="139"/>
      <c r="J4" s="139"/>
      <c r="K4" s="139"/>
      <c r="L4" s="139"/>
      <c r="M4" s="139"/>
      <c r="N4" s="139"/>
      <c r="O4" s="139"/>
      <c r="P4" s="139"/>
      <c r="Q4" s="139"/>
      <c r="R4" s="139"/>
      <c r="S4" s="139"/>
      <c r="T4" s="139"/>
      <c r="U4" s="139"/>
      <c r="V4" s="139"/>
      <c r="W4" s="139"/>
      <c r="X4" s="139"/>
      <c r="Y4" s="139"/>
      <c r="Z4" s="139"/>
    </row>
    <row r="5" spans="1:26" ht="24" customHeight="1" x14ac:dyDescent="0.3">
      <c r="A5" s="139"/>
      <c r="B5" s="151"/>
      <c r="C5" s="152"/>
      <c r="D5" s="152"/>
      <c r="E5" s="155"/>
      <c r="F5" s="155"/>
      <c r="G5" s="156"/>
      <c r="H5" s="152"/>
      <c r="I5" s="139"/>
      <c r="J5" s="139"/>
      <c r="K5" s="139"/>
      <c r="L5" s="139"/>
      <c r="M5" s="139"/>
      <c r="N5" s="139"/>
      <c r="O5" s="139"/>
      <c r="P5" s="139"/>
      <c r="Q5" s="139"/>
      <c r="R5" s="139"/>
      <c r="S5" s="139"/>
      <c r="T5" s="139"/>
      <c r="U5" s="139"/>
      <c r="V5" s="139"/>
      <c r="W5" s="139"/>
      <c r="X5" s="139"/>
      <c r="Y5" s="139"/>
      <c r="Z5" s="139"/>
    </row>
    <row r="6" spans="1:26" ht="26" customHeight="1" x14ac:dyDescent="0.3">
      <c r="A6" s="139"/>
      <c r="B6" s="140" t="s">
        <v>300</v>
      </c>
      <c r="C6" s="139"/>
      <c r="D6" s="139"/>
      <c r="E6" s="139"/>
      <c r="F6" s="139"/>
      <c r="G6" s="139"/>
      <c r="H6" s="139"/>
      <c r="I6" s="157" t="s">
        <v>291</v>
      </c>
      <c r="J6" s="139"/>
      <c r="K6" s="139"/>
      <c r="L6" s="139"/>
      <c r="M6" s="139"/>
      <c r="N6" s="139"/>
      <c r="O6" s="139"/>
      <c r="P6" s="139"/>
      <c r="Q6" s="139"/>
      <c r="R6" s="139"/>
      <c r="S6" s="139"/>
      <c r="T6" s="139"/>
      <c r="U6" s="139"/>
      <c r="V6" s="139"/>
      <c r="W6" s="139"/>
      <c r="X6" s="139"/>
      <c r="Y6" s="139"/>
      <c r="Z6" s="139"/>
    </row>
    <row r="7" spans="1:26" ht="24" customHeight="1" x14ac:dyDescent="0.3">
      <c r="A7" s="139"/>
      <c r="B7" s="140" t="s">
        <v>298</v>
      </c>
      <c r="C7" s="139"/>
      <c r="D7" s="139"/>
      <c r="E7" s="139"/>
      <c r="F7" s="139"/>
      <c r="G7" s="139"/>
      <c r="H7" s="139"/>
      <c r="I7" s="158" t="s">
        <v>295</v>
      </c>
      <c r="J7" s="139"/>
      <c r="K7" s="139"/>
      <c r="L7" s="139"/>
      <c r="M7" s="139"/>
      <c r="N7" s="139"/>
      <c r="O7" s="139"/>
      <c r="P7" s="139"/>
      <c r="Q7" s="139"/>
      <c r="R7" s="139"/>
      <c r="S7" s="139"/>
      <c r="T7" s="139"/>
      <c r="U7" s="139"/>
      <c r="V7" s="139"/>
      <c r="W7" s="139"/>
      <c r="X7" s="139"/>
      <c r="Y7" s="139"/>
      <c r="Z7" s="139"/>
    </row>
    <row r="8" spans="1:26" ht="29" customHeight="1" x14ac:dyDescent="0.4">
      <c r="A8" s="139"/>
      <c r="B8" s="140" t="s">
        <v>296</v>
      </c>
      <c r="C8" s="159" t="str">
        <f ca="1">IF(OR($E$4="Excel version: Invalid", $F$4="Error: Please use Office 2021 desktop version or newer"), "****Error: Please use Office 2021 desktop version or newer****", "")</f>
        <v/>
      </c>
      <c r="D8" s="160"/>
      <c r="E8" s="139"/>
      <c r="F8" s="139"/>
      <c r="G8" s="139"/>
      <c r="H8" s="139"/>
      <c r="I8" s="161">
        <v>45722</v>
      </c>
      <c r="J8" s="139"/>
      <c r="K8" s="139"/>
      <c r="L8" s="139"/>
      <c r="M8" s="139"/>
      <c r="N8" s="139"/>
      <c r="O8" s="139"/>
      <c r="P8" s="139"/>
      <c r="Q8" s="139"/>
      <c r="R8" s="139"/>
      <c r="S8" s="139"/>
      <c r="T8" s="139"/>
      <c r="U8" s="139"/>
      <c r="V8" s="139"/>
      <c r="W8" s="139"/>
      <c r="X8" s="139"/>
      <c r="Y8" s="139"/>
      <c r="Z8" s="139"/>
    </row>
    <row r="9" spans="1:26" ht="22" customHeight="1" x14ac:dyDescent="0.3">
      <c r="A9" s="139"/>
      <c r="B9" s="140" t="s">
        <v>297</v>
      </c>
      <c r="C9" s="139"/>
      <c r="D9" s="139"/>
      <c r="E9" s="139"/>
      <c r="F9" s="139"/>
      <c r="G9" s="139"/>
      <c r="H9" s="139"/>
      <c r="I9" s="139"/>
      <c r="J9" s="139"/>
      <c r="K9" s="139"/>
      <c r="L9" s="139"/>
      <c r="M9" s="139"/>
      <c r="N9" s="139"/>
      <c r="O9" s="139"/>
      <c r="P9" s="139"/>
      <c r="Q9" s="139"/>
      <c r="R9" s="139"/>
      <c r="S9" s="139"/>
      <c r="T9" s="139"/>
      <c r="U9" s="139"/>
      <c r="V9" s="139"/>
      <c r="W9" s="139"/>
      <c r="X9" s="139"/>
      <c r="Y9" s="139"/>
      <c r="Z9" s="139"/>
    </row>
    <row r="10" spans="1:26" x14ac:dyDescent="0.3">
      <c r="A10" s="139"/>
      <c r="B10" s="140"/>
      <c r="C10" s="139"/>
      <c r="D10" s="139"/>
      <c r="E10" s="139"/>
      <c r="F10" s="139"/>
      <c r="G10" s="139"/>
      <c r="H10" s="139"/>
      <c r="I10" s="139"/>
      <c r="J10" s="139"/>
      <c r="K10" s="139"/>
      <c r="L10" s="139"/>
      <c r="M10" s="139"/>
      <c r="N10" s="139"/>
      <c r="O10" s="139"/>
      <c r="P10" s="139"/>
      <c r="Q10" s="139"/>
      <c r="R10" s="139"/>
      <c r="S10" s="139"/>
      <c r="T10" s="139"/>
      <c r="U10" s="139"/>
      <c r="V10" s="139"/>
      <c r="W10" s="139"/>
      <c r="X10" s="139"/>
      <c r="Y10" s="139"/>
      <c r="Z10" s="139"/>
    </row>
    <row r="11" spans="1:26" ht="23" customHeight="1" thickBot="1" x14ac:dyDescent="0.35">
      <c r="A11" s="139"/>
      <c r="B11" s="162"/>
      <c r="C11" s="163"/>
      <c r="D11" s="163"/>
      <c r="E11" s="163"/>
      <c r="F11" s="163"/>
      <c r="G11" s="163"/>
      <c r="H11" s="163"/>
      <c r="I11" s="164"/>
      <c r="J11" s="139"/>
      <c r="K11" s="139"/>
      <c r="L11" s="139"/>
      <c r="M11" s="139"/>
      <c r="N11" s="139"/>
      <c r="O11" s="139"/>
      <c r="P11" s="139"/>
      <c r="Q11" s="139"/>
      <c r="R11" s="139"/>
      <c r="S11" s="139"/>
      <c r="T11" s="139"/>
      <c r="U11" s="139"/>
      <c r="V11" s="139"/>
      <c r="W11" s="139"/>
      <c r="X11" s="139"/>
      <c r="Y11" s="139"/>
      <c r="Z11" s="139"/>
    </row>
    <row r="12" spans="1:26" ht="24" thickTop="1" thickBot="1" x14ac:dyDescent="0.35">
      <c r="A12" s="139"/>
      <c r="B12" s="165" t="s">
        <v>278</v>
      </c>
      <c r="C12" s="139"/>
      <c r="D12" s="139"/>
      <c r="E12" s="139"/>
      <c r="F12" s="166">
        <v>1</v>
      </c>
      <c r="G12" s="166">
        <v>1</v>
      </c>
      <c r="H12" s="167">
        <v>2</v>
      </c>
      <c r="I12" s="168"/>
      <c r="J12" s="139"/>
      <c r="K12" s="139"/>
      <c r="L12" s="139"/>
      <c r="M12" s="139"/>
      <c r="N12" s="139"/>
      <c r="O12" s="139"/>
      <c r="P12" s="139"/>
      <c r="Q12" s="139"/>
      <c r="R12" s="139"/>
      <c r="S12" s="139"/>
      <c r="T12" s="139"/>
      <c r="U12" s="139"/>
      <c r="V12" s="139"/>
      <c r="W12" s="139"/>
      <c r="X12" s="139"/>
      <c r="Y12" s="139"/>
      <c r="Z12" s="139"/>
    </row>
    <row r="13" spans="1:26" ht="23" thickTop="1" x14ac:dyDescent="0.3">
      <c r="A13" s="139"/>
      <c r="B13" s="165"/>
      <c r="C13" s="139"/>
      <c r="D13" s="139"/>
      <c r="E13" s="139"/>
      <c r="F13" s="139"/>
      <c r="G13" s="139"/>
      <c r="H13" s="139"/>
      <c r="I13" s="168"/>
      <c r="J13" s="139"/>
      <c r="K13" s="139"/>
      <c r="L13" s="139"/>
      <c r="M13" s="139"/>
      <c r="N13" s="139"/>
      <c r="O13" s="139"/>
      <c r="P13" s="139"/>
      <c r="Q13" s="139"/>
      <c r="R13" s="139"/>
      <c r="S13" s="139"/>
      <c r="T13" s="139"/>
      <c r="U13" s="139"/>
      <c r="V13" s="139"/>
      <c r="W13" s="139"/>
      <c r="X13" s="139"/>
      <c r="Y13" s="139"/>
      <c r="Z13" s="139"/>
    </row>
    <row r="14" spans="1:26" x14ac:dyDescent="0.3">
      <c r="A14" s="139"/>
      <c r="B14" s="165" t="s">
        <v>279</v>
      </c>
      <c r="C14" s="139"/>
      <c r="D14" s="139"/>
      <c r="E14" s="139"/>
      <c r="F14" s="169"/>
      <c r="G14" s="139"/>
      <c r="H14" s="139"/>
      <c r="I14" s="168"/>
      <c r="J14" s="139"/>
      <c r="K14" s="139"/>
      <c r="L14" s="139"/>
      <c r="M14" s="139"/>
      <c r="N14" s="139"/>
      <c r="O14" s="139"/>
      <c r="P14" s="139"/>
      <c r="Q14" s="139"/>
      <c r="R14" s="139"/>
      <c r="S14" s="139"/>
      <c r="T14" s="139"/>
      <c r="U14" s="139"/>
      <c r="V14" s="139"/>
      <c r="W14" s="139"/>
      <c r="X14" s="139"/>
      <c r="Y14" s="139"/>
      <c r="Z14" s="139"/>
    </row>
    <row r="15" spans="1:26" x14ac:dyDescent="0.3">
      <c r="A15" s="139"/>
      <c r="B15" s="165"/>
      <c r="C15" s="139"/>
      <c r="D15" s="139"/>
      <c r="E15" s="139"/>
      <c r="F15" s="169"/>
      <c r="G15" s="139"/>
      <c r="H15" s="139"/>
      <c r="I15" s="168"/>
      <c r="J15" s="139"/>
      <c r="K15" s="139"/>
      <c r="L15" s="139"/>
      <c r="M15" s="139"/>
      <c r="N15" s="139"/>
      <c r="O15" s="139"/>
      <c r="P15" s="139"/>
      <c r="Q15" s="139"/>
      <c r="R15" s="139"/>
      <c r="S15" s="139"/>
      <c r="T15" s="139"/>
      <c r="U15" s="139"/>
      <c r="V15" s="139"/>
      <c r="W15" s="139"/>
      <c r="X15" s="139"/>
      <c r="Y15" s="139"/>
      <c r="Z15" s="139"/>
    </row>
    <row r="16" spans="1:26" x14ac:dyDescent="0.3">
      <c r="A16" s="139"/>
      <c r="B16" s="165" t="s">
        <v>280</v>
      </c>
      <c r="C16" s="139"/>
      <c r="D16" s="139"/>
      <c r="E16" s="152"/>
      <c r="F16" s="170">
        <v>5</v>
      </c>
      <c r="G16" s="139"/>
      <c r="H16" s="139"/>
      <c r="I16" s="168"/>
      <c r="J16" s="139"/>
      <c r="K16" s="139"/>
      <c r="L16" s="139"/>
      <c r="M16" s="139"/>
      <c r="N16" s="139"/>
      <c r="O16" s="139"/>
      <c r="P16" s="139"/>
      <c r="Q16" s="139"/>
      <c r="R16" s="139"/>
      <c r="S16" s="139"/>
      <c r="T16" s="139"/>
      <c r="U16" s="139"/>
      <c r="V16" s="139"/>
      <c r="W16" s="139"/>
      <c r="X16" s="139"/>
      <c r="Y16" s="139"/>
      <c r="Z16" s="139"/>
    </row>
    <row r="17" spans="1:26" ht="23" customHeight="1" x14ac:dyDescent="0.3">
      <c r="A17" s="139"/>
      <c r="B17" s="171"/>
      <c r="C17" s="172"/>
      <c r="D17" s="172"/>
      <c r="E17" s="172"/>
      <c r="F17" s="172"/>
      <c r="G17" s="172"/>
      <c r="H17" s="172"/>
      <c r="I17" s="173"/>
      <c r="J17" s="139"/>
      <c r="K17" s="139"/>
      <c r="L17" s="139"/>
      <c r="M17" s="139"/>
      <c r="N17" s="139"/>
      <c r="O17" s="139"/>
      <c r="P17" s="139"/>
      <c r="Q17" s="139"/>
      <c r="R17" s="139"/>
      <c r="S17" s="139"/>
      <c r="T17" s="139"/>
      <c r="U17" s="139"/>
      <c r="V17" s="139"/>
      <c r="W17" s="139"/>
      <c r="X17" s="139"/>
      <c r="Y17" s="139"/>
      <c r="Z17" s="139"/>
    </row>
    <row r="18" spans="1:26" x14ac:dyDescent="0.3">
      <c r="A18" s="139"/>
      <c r="B18" s="140"/>
      <c r="C18" s="139"/>
      <c r="D18" s="139"/>
      <c r="E18" s="174"/>
      <c r="F18" s="139"/>
      <c r="G18" s="139"/>
      <c r="H18" s="139"/>
      <c r="I18" s="139"/>
      <c r="J18" s="139"/>
      <c r="K18" s="139"/>
      <c r="L18" s="139"/>
      <c r="M18" s="139"/>
      <c r="N18" s="139"/>
      <c r="O18" s="139"/>
      <c r="P18" s="139"/>
      <c r="Q18" s="139"/>
      <c r="R18" s="139"/>
      <c r="S18" s="139"/>
      <c r="T18" s="139"/>
      <c r="U18" s="139"/>
      <c r="V18" s="139"/>
      <c r="W18" s="139"/>
      <c r="X18" s="139"/>
      <c r="Y18" s="139"/>
      <c r="Z18" s="139"/>
    </row>
    <row r="19" spans="1:26" x14ac:dyDescent="0.3">
      <c r="A19" s="139"/>
      <c r="B19" s="140" t="s">
        <v>281</v>
      </c>
      <c r="C19" s="139"/>
      <c r="D19" s="139"/>
      <c r="E19" s="139"/>
      <c r="F19" s="139"/>
      <c r="G19" s="139"/>
      <c r="H19" s="139"/>
      <c r="I19" s="139"/>
      <c r="J19" s="139"/>
      <c r="K19" s="139"/>
      <c r="L19" s="139"/>
      <c r="M19" s="139"/>
      <c r="N19" s="139"/>
      <c r="O19" s="139"/>
      <c r="P19" s="139"/>
      <c r="Q19" s="139"/>
      <c r="R19" s="139"/>
      <c r="S19" s="139"/>
      <c r="T19" s="139"/>
      <c r="U19" s="139"/>
      <c r="V19" s="139"/>
      <c r="W19" s="139"/>
      <c r="X19" s="139"/>
      <c r="Y19" s="139"/>
      <c r="Z19" s="139"/>
    </row>
    <row r="20" spans="1:26" x14ac:dyDescent="0.3">
      <c r="A20" s="139"/>
      <c r="B20" s="175" t="s">
        <v>282</v>
      </c>
      <c r="C20" s="175" t="s">
        <v>283</v>
      </c>
      <c r="D20" s="175" t="s">
        <v>284</v>
      </c>
      <c r="E20" s="175" t="s">
        <v>285</v>
      </c>
      <c r="F20" s="174"/>
      <c r="G20" s="139"/>
      <c r="H20" s="139"/>
      <c r="I20" s="139"/>
      <c r="J20" s="139"/>
      <c r="K20" s="139"/>
      <c r="L20" s="139"/>
      <c r="M20" s="139"/>
      <c r="N20" s="139"/>
      <c r="O20" s="139"/>
      <c r="P20" s="139"/>
      <c r="Q20" s="139"/>
      <c r="R20" s="139"/>
      <c r="S20" s="139"/>
      <c r="T20" s="139"/>
      <c r="U20" s="139"/>
      <c r="V20" s="139"/>
      <c r="W20" s="139"/>
      <c r="X20" s="139"/>
      <c r="Y20" s="139"/>
      <c r="Z20" s="139"/>
    </row>
    <row r="21" spans="1:26" x14ac:dyDescent="0.3">
      <c r="A21" s="139"/>
      <c r="B21" s="176">
        <f ca="1">'Page ASC'!$A$2</f>
        <v>0</v>
      </c>
      <c r="C21" s="176">
        <f>'Page ASC'!$B$2</f>
        <v>32</v>
      </c>
      <c r="D21" s="177" t="s">
        <v>292</v>
      </c>
      <c r="E21" s="177"/>
      <c r="F21" s="178" t="str" cm="1">
        <f t="array" ref="F21">_xlfn.IFS(ROW('Page A'!A100)&lt;100,"A row has been deleted",COLUMN('Page A'!BB1)&lt;54,"A column has been deleted",ROW('Page A'!A100)&gt;100,"A row has been inserted",COLUMN('Page A'!BB1)&gt;54,"A column has been inserted",((('Page A'!$B$11='#_Page A'!$B$11)*1+('Page A'!$B$12='#_Page A'!$B$12)*1+('Page A'!$B$13='#_Page A'!$B$13)*1+('Page A'!$B$14='#_Page A'!$B$14)*1+('Page A'!$B$15='#_Page A'!$B$15)*1+('Page A'!$B$16='#_Page A'!$B$16)*1+('Page A'!$B$17='#_Page A'!$B$17)*1+('Page A'!$B$18='#_Page A'!$B$18)*1+('Page A'!$B$19='#_Page A'!$B$19)*1+('Page A'!$B$20='#_Page A'!$B$20)*1+('Page A'!$B$21='#_Page A'!$B$21)*1+('Page A'!$B$22='#_Page A'!$B$22)*1)/12)&lt;1,"**SECURITY COMPROMISED**",TRUE=TRUE,"")</f>
        <v/>
      </c>
      <c r="G21" s="178"/>
      <c r="H21" s="178"/>
      <c r="I21" s="139"/>
      <c r="J21" s="139"/>
      <c r="K21" s="139"/>
      <c r="L21" s="139"/>
      <c r="M21" s="139"/>
      <c r="N21" s="139"/>
      <c r="O21" s="139"/>
      <c r="P21" s="139"/>
      <c r="Q21" s="139"/>
      <c r="R21" s="139"/>
      <c r="S21" s="139"/>
      <c r="T21" s="139"/>
      <c r="U21" s="139"/>
      <c r="V21" s="139"/>
      <c r="W21" s="139"/>
      <c r="X21" s="139"/>
      <c r="Y21" s="139"/>
      <c r="Z21" s="139"/>
    </row>
    <row r="22" spans="1:26" x14ac:dyDescent="0.3">
      <c r="A22" s="139"/>
      <c r="B22" s="176">
        <f ca="1">' Page BSC'!$A$2</f>
        <v>0</v>
      </c>
      <c r="C22" s="176">
        <f>' Page BSC'!$B$2</f>
        <v>21</v>
      </c>
      <c r="D22" s="177" t="s">
        <v>294</v>
      </c>
      <c r="E22" s="177"/>
      <c r="F22" s="178" t="str" cm="1">
        <f t="array" ref="F22">_xlfn.IFS(ROW(' Page B'!A100)&lt;100,"A row has been deleted",COLUMN(' Page B'!BB1)&lt;54,"A column has been deleted",ROW(' Page B'!A100)&gt;100,"A row has been inserted",COLUMN(' Page B'!BB1)&gt;54,"A column has been inserted",TRUE=TRUE,"")</f>
        <v/>
      </c>
      <c r="G22" s="178"/>
      <c r="H22" s="178"/>
      <c r="I22" s="139"/>
      <c r="J22" s="139"/>
      <c r="K22" s="139"/>
      <c r="L22" s="139"/>
      <c r="M22" s="139"/>
      <c r="N22" s="139"/>
      <c r="O22" s="139"/>
      <c r="P22" s="139"/>
      <c r="Q22" s="139"/>
      <c r="R22" s="139"/>
      <c r="S22" s="139"/>
      <c r="T22" s="139"/>
      <c r="U22" s="139"/>
      <c r="V22" s="139"/>
      <c r="W22" s="139"/>
      <c r="X22" s="139"/>
      <c r="Y22" s="139"/>
      <c r="Z22" s="139"/>
    </row>
    <row r="23" spans="1:26" x14ac:dyDescent="0.3">
      <c r="A23" s="139"/>
      <c r="B23" s="156"/>
      <c r="C23" s="156"/>
      <c r="D23" s="156"/>
      <c r="E23" s="156"/>
      <c r="F23" s="178"/>
      <c r="G23" s="178"/>
      <c r="H23" s="178"/>
      <c r="I23" s="139"/>
      <c r="J23" s="139"/>
      <c r="K23" s="139"/>
      <c r="L23" s="139"/>
      <c r="M23" s="139"/>
      <c r="N23" s="139"/>
      <c r="O23" s="139"/>
      <c r="P23" s="139"/>
      <c r="Q23" s="139"/>
      <c r="R23" s="139"/>
      <c r="S23" s="139"/>
      <c r="T23" s="139"/>
      <c r="U23" s="139"/>
      <c r="V23" s="139"/>
      <c r="W23" s="139"/>
      <c r="X23" s="139"/>
      <c r="Y23" s="139"/>
      <c r="Z23" s="139"/>
    </row>
    <row r="24" spans="1:26" x14ac:dyDescent="0.3">
      <c r="A24" s="139"/>
      <c r="B24" s="179">
        <f ca="1">SUM(B21:B22)</f>
        <v>0</v>
      </c>
      <c r="C24" s="179">
        <f>SUM(C21:C22)</f>
        <v>53</v>
      </c>
      <c r="D24" s="180">
        <f ca="1">IFERROR(ROUNDUP($B$24/$C$24,3),0)</f>
        <v>0</v>
      </c>
      <c r="E24" s="156"/>
      <c r="F24" s="178"/>
      <c r="G24" s="178"/>
      <c r="H24" s="178"/>
      <c r="I24" s="139"/>
      <c r="J24" s="139"/>
      <c r="K24" s="139"/>
      <c r="L24" s="139"/>
      <c r="M24" s="139"/>
      <c r="N24" s="139"/>
      <c r="O24" s="139"/>
      <c r="P24" s="139"/>
      <c r="Q24" s="139"/>
      <c r="R24" s="139"/>
      <c r="S24" s="139"/>
      <c r="T24" s="139"/>
      <c r="U24" s="139"/>
      <c r="V24" s="139"/>
      <c r="W24" s="139"/>
      <c r="X24" s="139"/>
      <c r="Y24" s="139"/>
      <c r="Z24" s="139"/>
    </row>
    <row r="25" spans="1:26" x14ac:dyDescent="0.3">
      <c r="A25" s="139"/>
      <c r="B25" s="156"/>
      <c r="C25" s="156"/>
      <c r="D25" s="156"/>
      <c r="E25" s="156"/>
      <c r="F25" s="178"/>
      <c r="G25" s="178"/>
      <c r="H25" s="178"/>
      <c r="I25" s="139"/>
      <c r="J25" s="139"/>
      <c r="K25" s="139"/>
      <c r="L25" s="139"/>
      <c r="M25" s="139"/>
      <c r="N25" s="139"/>
      <c r="O25" s="139"/>
      <c r="P25" s="139"/>
      <c r="Q25" s="139"/>
      <c r="R25" s="139"/>
      <c r="S25" s="139"/>
      <c r="T25" s="139"/>
      <c r="U25" s="139"/>
      <c r="V25" s="139"/>
      <c r="W25" s="139"/>
      <c r="X25" s="139"/>
      <c r="Y25" s="139"/>
      <c r="Z25" s="139"/>
    </row>
    <row r="26" spans="1:26" x14ac:dyDescent="0.3">
      <c r="A26" s="139"/>
      <c r="B26" s="156"/>
      <c r="C26" s="156"/>
      <c r="D26" s="156"/>
      <c r="E26" s="156"/>
      <c r="F26" s="178"/>
      <c r="G26" s="178"/>
      <c r="H26" s="178"/>
      <c r="I26" s="139"/>
      <c r="J26" s="139"/>
      <c r="K26" s="139"/>
      <c r="L26" s="139"/>
      <c r="M26" s="139"/>
      <c r="N26" s="139"/>
      <c r="O26" s="139"/>
      <c r="P26" s="139"/>
      <c r="Q26" s="139"/>
      <c r="R26" s="139"/>
      <c r="S26" s="139"/>
      <c r="T26" s="139"/>
      <c r="U26" s="139"/>
      <c r="V26" s="139"/>
      <c r="W26" s="139"/>
      <c r="X26" s="139"/>
      <c r="Y26" s="139"/>
      <c r="Z26" s="139"/>
    </row>
    <row r="27" spans="1:26" x14ac:dyDescent="0.3">
      <c r="A27" s="139"/>
      <c r="B27" s="151"/>
      <c r="C27" s="181"/>
      <c r="D27" s="181"/>
      <c r="E27" s="181"/>
      <c r="F27" s="178"/>
      <c r="G27" s="178"/>
      <c r="H27" s="178"/>
      <c r="I27" s="139"/>
      <c r="J27" s="139"/>
      <c r="K27" s="139"/>
      <c r="L27" s="139"/>
      <c r="M27" s="139"/>
      <c r="N27" s="139"/>
      <c r="O27" s="139"/>
      <c r="P27" s="139"/>
      <c r="Q27" s="139"/>
      <c r="R27" s="139"/>
      <c r="S27" s="139"/>
      <c r="T27" s="139"/>
      <c r="U27" s="139"/>
      <c r="V27" s="139"/>
      <c r="W27" s="139"/>
      <c r="X27" s="139"/>
      <c r="Y27" s="139"/>
      <c r="Z27" s="139"/>
    </row>
    <row r="28" spans="1:26" x14ac:dyDescent="0.3">
      <c r="A28" s="139"/>
      <c r="B28" s="151"/>
      <c r="C28" s="181"/>
      <c r="D28" s="181"/>
      <c r="E28" s="181"/>
      <c r="F28" s="178"/>
      <c r="G28" s="178"/>
      <c r="H28" s="178"/>
      <c r="I28" s="139"/>
      <c r="J28" s="139"/>
      <c r="K28" s="139"/>
      <c r="L28" s="139"/>
      <c r="M28" s="139"/>
      <c r="N28" s="139"/>
      <c r="O28" s="139"/>
      <c r="P28" s="139"/>
      <c r="Q28" s="139"/>
      <c r="R28" s="139"/>
      <c r="S28" s="139"/>
      <c r="T28" s="139"/>
      <c r="U28" s="139"/>
      <c r="V28" s="139"/>
      <c r="W28" s="139"/>
      <c r="X28" s="139"/>
      <c r="Y28" s="139"/>
      <c r="Z28" s="139"/>
    </row>
    <row r="29" spans="1:26" x14ac:dyDescent="0.3">
      <c r="A29" s="139"/>
      <c r="B29" s="151"/>
      <c r="C29" s="181"/>
      <c r="D29" s="181"/>
      <c r="E29" s="181"/>
      <c r="F29" s="178"/>
      <c r="G29" s="178"/>
      <c r="H29" s="178"/>
      <c r="I29" s="139"/>
      <c r="J29" s="139"/>
      <c r="K29" s="139"/>
      <c r="L29" s="139"/>
      <c r="M29" s="139"/>
      <c r="N29" s="139"/>
      <c r="O29" s="139"/>
      <c r="P29" s="139"/>
      <c r="Q29" s="139"/>
      <c r="R29" s="139"/>
      <c r="S29" s="139"/>
      <c r="T29" s="139"/>
      <c r="U29" s="139"/>
      <c r="V29" s="139"/>
      <c r="W29" s="139"/>
      <c r="X29" s="139"/>
      <c r="Y29" s="139"/>
      <c r="Z29" s="139"/>
    </row>
    <row r="30" spans="1:26" x14ac:dyDescent="0.3">
      <c r="A30" s="139"/>
      <c r="B30" s="151"/>
      <c r="C30" s="181"/>
      <c r="D30" s="181"/>
      <c r="E30" s="181"/>
      <c r="F30" s="178"/>
      <c r="G30" s="178"/>
      <c r="H30" s="178"/>
      <c r="I30" s="139"/>
      <c r="J30" s="139"/>
      <c r="K30" s="139"/>
      <c r="L30" s="139"/>
      <c r="M30" s="139"/>
      <c r="N30" s="139"/>
      <c r="O30" s="139"/>
      <c r="P30" s="139"/>
      <c r="Q30" s="139"/>
      <c r="R30" s="139"/>
      <c r="S30" s="139"/>
      <c r="T30" s="139"/>
      <c r="U30" s="139"/>
      <c r="V30" s="139"/>
      <c r="W30" s="139"/>
      <c r="X30" s="139"/>
      <c r="Y30" s="139"/>
      <c r="Z30" s="139"/>
    </row>
    <row r="31" spans="1:26" x14ac:dyDescent="0.3">
      <c r="A31" s="139"/>
      <c r="B31" s="151"/>
      <c r="C31" s="181"/>
      <c r="D31" s="181"/>
      <c r="E31" s="181"/>
      <c r="F31" s="178"/>
      <c r="G31" s="178"/>
      <c r="H31" s="178"/>
      <c r="I31" s="139"/>
      <c r="J31" s="139"/>
      <c r="K31" s="139"/>
      <c r="L31" s="139"/>
      <c r="M31" s="139"/>
      <c r="N31" s="139"/>
      <c r="O31" s="139"/>
      <c r="P31" s="139"/>
      <c r="Q31" s="139"/>
      <c r="R31" s="139"/>
      <c r="S31" s="139"/>
      <c r="T31" s="139"/>
      <c r="U31" s="139"/>
      <c r="V31" s="139"/>
      <c r="W31" s="139"/>
      <c r="X31" s="139"/>
      <c r="Y31" s="139"/>
      <c r="Z31" s="139"/>
    </row>
    <row r="32" spans="1:26" x14ac:dyDescent="0.3">
      <c r="A32" s="139"/>
      <c r="B32" s="151"/>
      <c r="C32" s="181"/>
      <c r="D32" s="181"/>
      <c r="E32" s="181"/>
      <c r="F32" s="178"/>
      <c r="G32" s="178"/>
      <c r="H32" s="178"/>
      <c r="I32" s="139"/>
      <c r="J32" s="139"/>
      <c r="K32" s="139"/>
      <c r="L32" s="139"/>
      <c r="M32" s="139"/>
      <c r="N32" s="139"/>
      <c r="O32" s="139"/>
      <c r="P32" s="139"/>
      <c r="Q32" s="139"/>
      <c r="R32" s="139"/>
      <c r="S32" s="139"/>
      <c r="T32" s="139"/>
      <c r="U32" s="139"/>
      <c r="V32" s="139"/>
      <c r="W32" s="139"/>
      <c r="X32" s="139"/>
      <c r="Y32" s="139"/>
      <c r="Z32" s="139"/>
    </row>
    <row r="33" spans="1:26" x14ac:dyDescent="0.3">
      <c r="A33" s="139"/>
      <c r="B33" s="151"/>
      <c r="C33" s="181"/>
      <c r="D33" s="181"/>
      <c r="E33" s="181"/>
      <c r="F33" s="178"/>
      <c r="G33" s="178"/>
      <c r="H33" s="178"/>
      <c r="I33" s="139"/>
      <c r="J33" s="139"/>
      <c r="K33" s="139"/>
      <c r="L33" s="139"/>
      <c r="M33" s="139"/>
      <c r="N33" s="139"/>
      <c r="O33" s="139"/>
      <c r="P33" s="139"/>
      <c r="Q33" s="139"/>
      <c r="R33" s="139"/>
      <c r="S33" s="139"/>
      <c r="T33" s="139"/>
      <c r="U33" s="139"/>
      <c r="V33" s="139"/>
      <c r="W33" s="139"/>
      <c r="X33" s="139"/>
      <c r="Y33" s="139"/>
      <c r="Z33" s="139"/>
    </row>
    <row r="34" spans="1:26" x14ac:dyDescent="0.3">
      <c r="A34" s="139"/>
      <c r="B34" s="151"/>
      <c r="C34" s="181"/>
      <c r="D34" s="181"/>
      <c r="E34" s="181"/>
      <c r="F34" s="178"/>
      <c r="G34" s="178"/>
      <c r="H34" s="178"/>
      <c r="I34" s="139"/>
      <c r="J34" s="139"/>
      <c r="K34" s="139"/>
      <c r="L34" s="139"/>
      <c r="M34" s="139"/>
      <c r="N34" s="139"/>
      <c r="O34" s="139"/>
      <c r="P34" s="139"/>
      <c r="Q34" s="139"/>
      <c r="R34" s="139"/>
      <c r="S34" s="139"/>
      <c r="T34" s="139"/>
      <c r="U34" s="139"/>
      <c r="V34" s="139"/>
      <c r="W34" s="139"/>
      <c r="X34" s="139"/>
      <c r="Y34" s="139"/>
      <c r="Z34" s="139"/>
    </row>
    <row r="35" spans="1:26" x14ac:dyDescent="0.3">
      <c r="A35" s="139"/>
      <c r="B35" s="151"/>
      <c r="C35" s="181"/>
      <c r="D35" s="181"/>
      <c r="E35" s="181"/>
      <c r="F35" s="178"/>
      <c r="G35" s="178"/>
      <c r="H35" s="178"/>
      <c r="I35" s="139"/>
      <c r="J35" s="139"/>
      <c r="K35" s="139"/>
      <c r="L35" s="139"/>
      <c r="M35" s="139"/>
      <c r="N35" s="139"/>
      <c r="O35" s="139"/>
      <c r="P35" s="139"/>
      <c r="Q35" s="139"/>
      <c r="R35" s="139"/>
      <c r="S35" s="139"/>
      <c r="T35" s="139"/>
      <c r="U35" s="139"/>
      <c r="V35" s="139"/>
      <c r="W35" s="139"/>
      <c r="X35" s="139"/>
      <c r="Y35" s="139"/>
      <c r="Z35" s="139"/>
    </row>
    <row r="36" spans="1:26" x14ac:dyDescent="0.3">
      <c r="A36" s="139"/>
      <c r="B36" s="182" t="s">
        <v>299</v>
      </c>
      <c r="C36" s="181"/>
      <c r="D36" s="181"/>
      <c r="E36" s="181"/>
      <c r="F36" s="178"/>
      <c r="G36" s="178"/>
      <c r="H36" s="178"/>
      <c r="I36" s="139"/>
      <c r="J36" s="139"/>
      <c r="K36" s="139"/>
      <c r="L36" s="139"/>
      <c r="M36" s="139"/>
      <c r="N36" s="139"/>
      <c r="O36" s="139"/>
      <c r="P36" s="139"/>
      <c r="Q36" s="139"/>
      <c r="R36" s="139"/>
      <c r="S36" s="139"/>
      <c r="T36" s="139"/>
      <c r="U36" s="139"/>
      <c r="V36" s="139"/>
      <c r="W36" s="139"/>
      <c r="X36" s="139"/>
      <c r="Y36" s="139"/>
      <c r="Z36" s="139"/>
    </row>
    <row r="37" spans="1:26" x14ac:dyDescent="0.3">
      <c r="A37" s="139"/>
      <c r="B37" s="151"/>
      <c r="C37" s="181"/>
      <c r="D37" s="181"/>
      <c r="E37" s="181"/>
      <c r="F37" s="178"/>
      <c r="G37" s="178"/>
      <c r="H37" s="178"/>
      <c r="I37" s="139"/>
      <c r="J37" s="139"/>
      <c r="K37" s="139"/>
      <c r="L37" s="139"/>
      <c r="M37" s="139"/>
      <c r="N37" s="139"/>
      <c r="O37" s="139"/>
      <c r="P37" s="139"/>
      <c r="Q37" s="139"/>
      <c r="R37" s="139"/>
      <c r="S37" s="139"/>
      <c r="T37" s="139"/>
      <c r="U37" s="139"/>
      <c r="V37" s="139"/>
      <c r="W37" s="139"/>
      <c r="X37" s="139"/>
      <c r="Y37" s="139"/>
      <c r="Z37" s="139"/>
    </row>
    <row r="38" spans="1:26" x14ac:dyDescent="0.3">
      <c r="A38" s="139"/>
      <c r="B38" s="151"/>
      <c r="C38" s="181"/>
      <c r="D38" s="181"/>
      <c r="E38" s="181"/>
      <c r="F38" s="178"/>
      <c r="G38" s="178"/>
      <c r="H38" s="178"/>
      <c r="I38" s="139"/>
      <c r="J38" s="139"/>
      <c r="K38" s="139"/>
      <c r="L38" s="139"/>
      <c r="M38" s="139"/>
      <c r="N38" s="139"/>
      <c r="O38" s="139"/>
      <c r="P38" s="139"/>
      <c r="Q38" s="139"/>
      <c r="R38" s="139"/>
      <c r="S38" s="139"/>
      <c r="T38" s="139"/>
      <c r="U38" s="139"/>
      <c r="V38" s="139"/>
      <c r="W38" s="139"/>
      <c r="X38" s="139"/>
      <c r="Y38" s="139"/>
      <c r="Z38" s="139"/>
    </row>
    <row r="39" spans="1:26" x14ac:dyDescent="0.3">
      <c r="A39" s="139"/>
      <c r="B39" s="151"/>
      <c r="C39" s="181"/>
      <c r="D39" s="181"/>
      <c r="E39" s="181"/>
      <c r="F39" s="178"/>
      <c r="G39" s="178"/>
      <c r="H39" s="178"/>
      <c r="I39" s="139"/>
      <c r="J39" s="139"/>
      <c r="K39" s="139"/>
      <c r="L39" s="139"/>
      <c r="M39" s="139"/>
      <c r="N39" s="139"/>
      <c r="O39" s="139"/>
      <c r="P39" s="139"/>
      <c r="Q39" s="139"/>
      <c r="R39" s="139"/>
      <c r="S39" s="139"/>
      <c r="T39" s="139"/>
      <c r="U39" s="139"/>
      <c r="V39" s="139"/>
      <c r="W39" s="139"/>
      <c r="X39" s="139"/>
      <c r="Y39" s="139"/>
      <c r="Z39" s="139"/>
    </row>
    <row r="40" spans="1:26" x14ac:dyDescent="0.3">
      <c r="A40" s="139"/>
      <c r="B40" s="151"/>
      <c r="C40" s="181"/>
      <c r="D40" s="181"/>
      <c r="E40" s="181"/>
      <c r="F40" s="178"/>
      <c r="G40" s="178"/>
      <c r="H40" s="178"/>
      <c r="I40" s="139"/>
      <c r="J40" s="139"/>
      <c r="K40" s="139"/>
      <c r="L40" s="139"/>
      <c r="M40" s="139"/>
      <c r="N40" s="139"/>
      <c r="O40" s="139"/>
      <c r="P40" s="139"/>
      <c r="Q40" s="139"/>
      <c r="R40" s="139"/>
      <c r="S40" s="139"/>
      <c r="T40" s="139"/>
      <c r="U40" s="139"/>
      <c r="V40" s="139"/>
      <c r="W40" s="139"/>
      <c r="X40" s="139"/>
      <c r="Y40" s="139"/>
      <c r="Z40" s="139"/>
    </row>
    <row r="41" spans="1:26" x14ac:dyDescent="0.3">
      <c r="A41" s="139"/>
      <c r="B41" s="151"/>
      <c r="C41" s="181"/>
      <c r="D41" s="181"/>
      <c r="E41" s="181"/>
      <c r="F41" s="178"/>
      <c r="G41" s="178"/>
      <c r="H41" s="178"/>
      <c r="I41" s="139"/>
      <c r="J41" s="139"/>
      <c r="K41" s="139"/>
      <c r="L41" s="139"/>
      <c r="M41" s="139"/>
      <c r="N41" s="139"/>
      <c r="O41" s="139"/>
      <c r="P41" s="139"/>
      <c r="Q41" s="139"/>
      <c r="R41" s="139"/>
      <c r="S41" s="139"/>
      <c r="T41" s="139"/>
      <c r="U41" s="139"/>
      <c r="V41" s="139"/>
      <c r="W41" s="139"/>
      <c r="X41" s="139"/>
      <c r="Y41" s="139"/>
      <c r="Z41" s="139"/>
    </row>
    <row r="42" spans="1:26" x14ac:dyDescent="0.3">
      <c r="A42" s="139"/>
      <c r="B42" s="151"/>
      <c r="C42" s="181"/>
      <c r="D42" s="181"/>
      <c r="E42" s="181"/>
      <c r="F42" s="178"/>
      <c r="G42" s="178"/>
      <c r="H42" s="178"/>
      <c r="I42" s="139"/>
      <c r="J42" s="139"/>
      <c r="K42" s="139"/>
      <c r="L42" s="139"/>
      <c r="M42" s="139"/>
      <c r="N42" s="139"/>
      <c r="O42" s="139"/>
      <c r="P42" s="139"/>
      <c r="Q42" s="139"/>
      <c r="R42" s="139"/>
      <c r="S42" s="139"/>
      <c r="T42" s="139"/>
      <c r="U42" s="139"/>
      <c r="V42" s="139"/>
      <c r="W42" s="139"/>
      <c r="X42" s="139"/>
      <c r="Y42" s="139"/>
      <c r="Z42" s="139"/>
    </row>
    <row r="43" spans="1:26" x14ac:dyDescent="0.3">
      <c r="A43" s="139"/>
      <c r="B43" s="151"/>
      <c r="C43" s="181"/>
      <c r="D43" s="181"/>
      <c r="E43" s="181"/>
      <c r="F43" s="178"/>
      <c r="G43" s="178"/>
      <c r="H43" s="178"/>
      <c r="I43" s="139"/>
      <c r="J43" s="139"/>
      <c r="K43" s="139"/>
      <c r="L43" s="139"/>
      <c r="M43" s="139"/>
      <c r="N43" s="139"/>
      <c r="O43" s="139"/>
      <c r="P43" s="139"/>
      <c r="Q43" s="139"/>
      <c r="R43" s="139"/>
      <c r="S43" s="139"/>
      <c r="T43" s="139"/>
      <c r="U43" s="139"/>
      <c r="V43" s="139"/>
      <c r="W43" s="139"/>
      <c r="X43" s="139"/>
      <c r="Y43" s="139"/>
      <c r="Z43" s="139"/>
    </row>
    <row r="44" spans="1:26" x14ac:dyDescent="0.3">
      <c r="A44" s="139"/>
      <c r="B44" s="151"/>
      <c r="C44" s="181"/>
      <c r="D44" s="181"/>
      <c r="E44" s="181"/>
      <c r="F44" s="178"/>
      <c r="G44" s="178"/>
      <c r="H44" s="178"/>
      <c r="I44" s="139"/>
      <c r="J44" s="139"/>
      <c r="K44" s="139"/>
      <c r="L44" s="139"/>
      <c r="M44" s="139"/>
      <c r="N44" s="139"/>
      <c r="O44" s="139"/>
      <c r="P44" s="139"/>
      <c r="Q44" s="139"/>
      <c r="R44" s="139"/>
      <c r="S44" s="139"/>
      <c r="T44" s="139"/>
      <c r="U44" s="139"/>
      <c r="V44" s="139"/>
      <c r="W44" s="139"/>
      <c r="X44" s="139"/>
      <c r="Y44" s="139"/>
      <c r="Z44" s="139"/>
    </row>
    <row r="45" spans="1:26" x14ac:dyDescent="0.3">
      <c r="A45" s="139"/>
      <c r="B45" s="151"/>
      <c r="C45" s="181"/>
      <c r="D45" s="181"/>
      <c r="E45" s="181"/>
      <c r="F45" s="178"/>
      <c r="G45" s="178"/>
      <c r="H45" s="178"/>
      <c r="I45" s="139"/>
      <c r="J45" s="139"/>
      <c r="K45" s="139"/>
      <c r="L45" s="139"/>
      <c r="M45" s="139"/>
      <c r="N45" s="139"/>
      <c r="O45" s="139"/>
      <c r="P45" s="139"/>
      <c r="Q45" s="139"/>
      <c r="R45" s="139"/>
      <c r="S45" s="139"/>
      <c r="T45" s="139"/>
      <c r="U45" s="139"/>
      <c r="V45" s="139"/>
      <c r="W45" s="139"/>
      <c r="X45" s="139"/>
      <c r="Y45" s="139"/>
      <c r="Z45" s="139"/>
    </row>
    <row r="46" spans="1:26" x14ac:dyDescent="0.3">
      <c r="A46" s="139"/>
      <c r="B46" s="151"/>
      <c r="C46" s="181"/>
      <c r="D46" s="181"/>
      <c r="E46" s="181"/>
      <c r="F46" s="178"/>
      <c r="G46" s="178"/>
      <c r="H46" s="178"/>
      <c r="I46" s="139"/>
      <c r="J46" s="139"/>
      <c r="K46" s="139"/>
      <c r="L46" s="139"/>
      <c r="M46" s="139"/>
      <c r="N46" s="139"/>
      <c r="O46" s="139"/>
      <c r="P46" s="139"/>
      <c r="Q46" s="139"/>
      <c r="R46" s="139"/>
      <c r="S46" s="139"/>
      <c r="T46" s="139"/>
      <c r="U46" s="139"/>
      <c r="V46" s="139"/>
      <c r="W46" s="139"/>
      <c r="X46" s="139"/>
      <c r="Y46" s="139"/>
      <c r="Z46" s="139"/>
    </row>
    <row r="47" spans="1:26" x14ac:dyDescent="0.3">
      <c r="A47" s="139"/>
      <c r="B47" s="151"/>
      <c r="C47" s="181"/>
      <c r="D47" s="181"/>
      <c r="E47" s="181"/>
      <c r="F47" s="178"/>
      <c r="G47" s="178"/>
      <c r="H47" s="178"/>
      <c r="I47" s="139"/>
      <c r="J47" s="139"/>
      <c r="K47" s="139"/>
      <c r="L47" s="139"/>
      <c r="M47" s="139"/>
      <c r="N47" s="139"/>
      <c r="O47" s="139"/>
      <c r="P47" s="139"/>
      <c r="Q47" s="139"/>
      <c r="R47" s="139"/>
      <c r="S47" s="139"/>
      <c r="T47" s="139"/>
      <c r="U47" s="139"/>
      <c r="V47" s="139"/>
      <c r="W47" s="139"/>
      <c r="X47" s="139"/>
      <c r="Y47" s="139"/>
      <c r="Z47" s="139"/>
    </row>
    <row r="48" spans="1:26" x14ac:dyDescent="0.3">
      <c r="A48" s="139"/>
      <c r="B48" s="151"/>
      <c r="C48" s="181"/>
      <c r="D48" s="181"/>
      <c r="E48" s="181"/>
      <c r="F48" s="178"/>
      <c r="G48" s="178"/>
      <c r="H48" s="178"/>
      <c r="I48" s="139"/>
      <c r="J48" s="139"/>
      <c r="K48" s="139"/>
      <c r="L48" s="139"/>
      <c r="M48" s="139"/>
      <c r="N48" s="139"/>
      <c r="O48" s="139"/>
      <c r="P48" s="139"/>
      <c r="Q48" s="139"/>
      <c r="R48" s="139"/>
      <c r="S48" s="139"/>
      <c r="T48" s="139"/>
      <c r="U48" s="139"/>
      <c r="V48" s="139"/>
      <c r="W48" s="139"/>
      <c r="X48" s="139"/>
      <c r="Y48" s="139"/>
      <c r="Z48" s="139"/>
    </row>
    <row r="49" spans="1:26" x14ac:dyDescent="0.3">
      <c r="A49" s="139"/>
      <c r="B49" s="151"/>
      <c r="C49" s="181"/>
      <c r="D49" s="181"/>
      <c r="E49" s="181"/>
      <c r="F49" s="178"/>
      <c r="G49" s="178"/>
      <c r="H49" s="178"/>
      <c r="I49" s="139"/>
      <c r="J49" s="139"/>
      <c r="K49" s="139"/>
      <c r="L49" s="139"/>
      <c r="M49" s="139"/>
      <c r="N49" s="139"/>
      <c r="O49" s="139"/>
      <c r="P49" s="139"/>
      <c r="Q49" s="139"/>
      <c r="R49" s="139"/>
      <c r="S49" s="139"/>
      <c r="T49" s="139"/>
      <c r="U49" s="139"/>
      <c r="V49" s="139"/>
      <c r="W49" s="139"/>
      <c r="X49" s="139"/>
      <c r="Y49" s="139"/>
      <c r="Z49" s="139"/>
    </row>
    <row r="50" spans="1:26" x14ac:dyDescent="0.3">
      <c r="A50" s="139"/>
      <c r="B50" s="151"/>
      <c r="C50" s="181"/>
      <c r="D50" s="181"/>
      <c r="E50" s="181"/>
      <c r="F50" s="178"/>
      <c r="G50" s="178"/>
      <c r="H50" s="178"/>
      <c r="I50" s="139"/>
      <c r="J50" s="139"/>
      <c r="K50" s="139"/>
      <c r="L50" s="139"/>
      <c r="M50" s="139"/>
      <c r="N50" s="139"/>
      <c r="O50" s="139"/>
      <c r="P50" s="139"/>
      <c r="Q50" s="139"/>
      <c r="R50" s="139"/>
      <c r="S50" s="139"/>
      <c r="T50" s="139"/>
      <c r="U50" s="139"/>
      <c r="V50" s="139"/>
      <c r="W50" s="139"/>
      <c r="X50" s="139"/>
      <c r="Y50" s="139"/>
      <c r="Z50" s="139"/>
    </row>
    <row r="51" spans="1:26" x14ac:dyDescent="0.3">
      <c r="B51" s="135"/>
      <c r="C51" s="137"/>
      <c r="D51" s="137"/>
      <c r="E51" s="137"/>
      <c r="F51" s="136"/>
      <c r="G51" s="136"/>
      <c r="H51" s="136"/>
    </row>
    <row r="52" spans="1:26" x14ac:dyDescent="0.3">
      <c r="B52" s="135"/>
      <c r="C52" s="137"/>
      <c r="D52" s="137"/>
      <c r="E52" s="137"/>
      <c r="F52" s="136"/>
      <c r="G52" s="136"/>
      <c r="H52" s="136"/>
    </row>
    <row r="53" spans="1:26" x14ac:dyDescent="0.3">
      <c r="B53" s="135"/>
      <c r="C53" s="137"/>
      <c r="D53" s="137"/>
      <c r="E53" s="137"/>
      <c r="F53" s="136"/>
      <c r="G53" s="136"/>
      <c r="H53" s="136"/>
    </row>
    <row r="54" spans="1:26" x14ac:dyDescent="0.3">
      <c r="B54" s="135"/>
      <c r="C54" s="137"/>
      <c r="D54" s="137"/>
      <c r="E54" s="137"/>
      <c r="F54" s="136"/>
      <c r="G54" s="136"/>
      <c r="H54" s="136"/>
    </row>
    <row r="55" spans="1:26" x14ac:dyDescent="0.3">
      <c r="B55" s="135"/>
      <c r="C55" s="137"/>
      <c r="D55" s="137"/>
      <c r="E55" s="137"/>
      <c r="F55" s="136"/>
      <c r="G55" s="136"/>
      <c r="H55" s="136"/>
    </row>
    <row r="56" spans="1:26" x14ac:dyDescent="0.3">
      <c r="B56" s="135"/>
      <c r="C56" s="137"/>
      <c r="D56" s="137"/>
      <c r="E56" s="137"/>
      <c r="F56" s="136"/>
      <c r="G56" s="136"/>
      <c r="H56" s="136"/>
    </row>
    <row r="57" spans="1:26" x14ac:dyDescent="0.3">
      <c r="B57" s="135"/>
      <c r="C57" s="137"/>
      <c r="D57" s="137"/>
      <c r="E57" s="137"/>
      <c r="F57" s="136"/>
      <c r="G57" s="136"/>
      <c r="H57" s="136"/>
    </row>
    <row r="58" spans="1:26" x14ac:dyDescent="0.3">
      <c r="B58" s="135"/>
      <c r="C58" s="137"/>
      <c r="D58" s="137"/>
      <c r="E58" s="137"/>
      <c r="F58" s="136"/>
      <c r="G58" s="136"/>
      <c r="H58" s="136"/>
    </row>
    <row r="59" spans="1:26" x14ac:dyDescent="0.3">
      <c r="B59" s="135"/>
      <c r="C59" s="137"/>
      <c r="D59" s="137"/>
      <c r="E59" s="137"/>
      <c r="F59" s="136"/>
      <c r="G59" s="136"/>
      <c r="H59" s="136"/>
    </row>
    <row r="60" spans="1:26" x14ac:dyDescent="0.3">
      <c r="B60" s="135"/>
      <c r="C60" s="137"/>
      <c r="D60" s="137"/>
      <c r="E60" s="137"/>
      <c r="F60" s="136"/>
      <c r="G60" s="136"/>
      <c r="H60" s="136"/>
    </row>
    <row r="61" spans="1:26" x14ac:dyDescent="0.3">
      <c r="B61" s="135"/>
      <c r="C61" s="137"/>
      <c r="D61" s="137"/>
      <c r="E61" s="137"/>
      <c r="F61" s="136"/>
      <c r="G61" s="136"/>
      <c r="H61" s="136"/>
    </row>
    <row r="62" spans="1:26" x14ac:dyDescent="0.3">
      <c r="B62" s="135"/>
      <c r="C62" s="137"/>
      <c r="D62" s="137"/>
      <c r="E62" s="137"/>
      <c r="F62" s="136"/>
      <c r="G62" s="136"/>
      <c r="H62" s="136"/>
    </row>
    <row r="63" spans="1:26" x14ac:dyDescent="0.3">
      <c r="B63" s="135"/>
      <c r="C63" s="137"/>
      <c r="D63" s="137"/>
      <c r="E63" s="137"/>
      <c r="F63" s="136"/>
      <c r="G63" s="136"/>
      <c r="H63" s="136"/>
    </row>
    <row r="64" spans="1:26" x14ac:dyDescent="0.3">
      <c r="B64" s="135"/>
      <c r="C64" s="137"/>
      <c r="D64" s="137"/>
      <c r="E64" s="137"/>
      <c r="F64" s="136"/>
      <c r="G64" s="136"/>
      <c r="H64" s="136"/>
    </row>
    <row r="65" spans="2:8" x14ac:dyDescent="0.3">
      <c r="B65" s="135"/>
      <c r="C65" s="137"/>
      <c r="D65" s="137"/>
      <c r="E65" s="137"/>
      <c r="F65" s="136"/>
      <c r="G65" s="136"/>
      <c r="H65" s="136"/>
    </row>
    <row r="66" spans="2:8" x14ac:dyDescent="0.3">
      <c r="B66" s="135"/>
      <c r="C66" s="137"/>
      <c r="D66" s="137"/>
      <c r="E66" s="137"/>
      <c r="F66" s="136"/>
      <c r="G66" s="136"/>
      <c r="H66" s="136"/>
    </row>
    <row r="67" spans="2:8" x14ac:dyDescent="0.3">
      <c r="B67" s="135"/>
      <c r="C67" s="137"/>
      <c r="D67" s="137"/>
      <c r="E67" s="137"/>
      <c r="F67" s="136"/>
      <c r="G67" s="136"/>
      <c r="H67" s="136"/>
    </row>
    <row r="68" spans="2:8" x14ac:dyDescent="0.3">
      <c r="B68" s="135"/>
      <c r="C68" s="137"/>
      <c r="D68" s="137"/>
      <c r="E68" s="137"/>
      <c r="F68" s="136"/>
      <c r="G68" s="136"/>
      <c r="H68" s="136"/>
    </row>
    <row r="69" spans="2:8" x14ac:dyDescent="0.3">
      <c r="B69" s="135"/>
      <c r="C69" s="137"/>
      <c r="D69" s="137"/>
      <c r="E69" s="137"/>
      <c r="F69" s="136"/>
      <c r="G69" s="136"/>
      <c r="H69" s="136"/>
    </row>
    <row r="70" spans="2:8" x14ac:dyDescent="0.3">
      <c r="B70" s="135"/>
      <c r="C70" s="137"/>
      <c r="D70" s="137"/>
      <c r="E70" s="137"/>
      <c r="F70" s="136"/>
      <c r="G70" s="136"/>
      <c r="H70" s="136"/>
    </row>
    <row r="71" spans="2:8" x14ac:dyDescent="0.3">
      <c r="B71" s="135"/>
      <c r="C71" s="137"/>
      <c r="D71" s="137"/>
      <c r="E71" s="137"/>
      <c r="F71" s="136"/>
      <c r="G71" s="136"/>
      <c r="H71" s="136"/>
    </row>
    <row r="72" spans="2:8" x14ac:dyDescent="0.3">
      <c r="B72" s="135"/>
      <c r="C72" s="137"/>
      <c r="D72" s="137"/>
      <c r="E72" s="137"/>
      <c r="F72" s="136"/>
      <c r="G72" s="136"/>
      <c r="H72" s="136"/>
    </row>
    <row r="73" spans="2:8" x14ac:dyDescent="0.3">
      <c r="B73" s="135"/>
      <c r="C73" s="137"/>
      <c r="D73" s="137"/>
      <c r="E73" s="137"/>
      <c r="F73" s="136"/>
      <c r="G73" s="136"/>
      <c r="H73" s="136"/>
    </row>
    <row r="74" spans="2:8" x14ac:dyDescent="0.3">
      <c r="B74" s="135"/>
      <c r="C74" s="137"/>
      <c r="D74" s="137"/>
      <c r="E74" s="137"/>
      <c r="F74" s="136"/>
      <c r="G74" s="136"/>
      <c r="H74" s="136"/>
    </row>
    <row r="75" spans="2:8" x14ac:dyDescent="0.3">
      <c r="B75" s="135"/>
      <c r="C75" s="137"/>
      <c r="D75" s="137"/>
      <c r="E75" s="137"/>
      <c r="F75" s="136"/>
      <c r="G75" s="136"/>
      <c r="H75" s="136"/>
    </row>
    <row r="76" spans="2:8" x14ac:dyDescent="0.3">
      <c r="B76" s="135"/>
      <c r="C76" s="137"/>
      <c r="D76" s="137"/>
      <c r="E76" s="137"/>
      <c r="F76" s="136"/>
      <c r="G76" s="136"/>
      <c r="H76" s="136"/>
    </row>
    <row r="77" spans="2:8" x14ac:dyDescent="0.3">
      <c r="B77" s="135"/>
      <c r="C77" s="137"/>
      <c r="D77" s="137"/>
      <c r="E77" s="137"/>
      <c r="F77" s="136"/>
      <c r="G77" s="136"/>
      <c r="H77" s="136"/>
    </row>
    <row r="78" spans="2:8" x14ac:dyDescent="0.3">
      <c r="B78" s="135"/>
      <c r="C78" s="137"/>
      <c r="D78" s="137"/>
      <c r="E78" s="137"/>
      <c r="F78" s="136"/>
      <c r="G78" s="136"/>
      <c r="H78" s="136"/>
    </row>
    <row r="79" spans="2:8" x14ac:dyDescent="0.3">
      <c r="B79" s="135"/>
      <c r="C79" s="137"/>
      <c r="D79" s="137"/>
      <c r="E79" s="137"/>
      <c r="F79" s="136"/>
      <c r="G79" s="136"/>
      <c r="H79" s="136"/>
    </row>
    <row r="80" spans="2:8" x14ac:dyDescent="0.3">
      <c r="B80" s="135"/>
      <c r="C80" s="137"/>
      <c r="D80" s="137"/>
      <c r="E80" s="137"/>
      <c r="F80" s="136"/>
      <c r="G80" s="136"/>
      <c r="H80" s="136"/>
    </row>
    <row r="81" spans="2:8" x14ac:dyDescent="0.3">
      <c r="B81" s="135"/>
      <c r="C81" s="137"/>
      <c r="D81" s="137"/>
      <c r="E81" s="137"/>
      <c r="F81" s="136"/>
      <c r="G81" s="136"/>
      <c r="H81" s="136"/>
    </row>
    <row r="82" spans="2:8" x14ac:dyDescent="0.3">
      <c r="B82" s="135"/>
      <c r="C82" s="137"/>
      <c r="D82" s="137"/>
      <c r="E82" s="137"/>
      <c r="F82" s="136"/>
      <c r="G82" s="136"/>
      <c r="H82" s="136"/>
    </row>
    <row r="83" spans="2:8" x14ac:dyDescent="0.3">
      <c r="B83" s="135"/>
      <c r="C83" s="137"/>
      <c r="D83" s="137"/>
      <c r="E83" s="137"/>
      <c r="F83" s="136"/>
      <c r="G83" s="136"/>
      <c r="H83" s="136"/>
    </row>
    <row r="84" spans="2:8" x14ac:dyDescent="0.3">
      <c r="B84" s="135"/>
      <c r="C84" s="137"/>
      <c r="D84" s="137"/>
      <c r="E84" s="137"/>
      <c r="F84" s="136"/>
      <c r="G84" s="136"/>
      <c r="H84" s="136"/>
    </row>
    <row r="85" spans="2:8" x14ac:dyDescent="0.3">
      <c r="B85" s="135"/>
      <c r="C85" s="137"/>
      <c r="D85" s="137"/>
      <c r="E85" s="137"/>
      <c r="F85" s="136"/>
      <c r="G85" s="136"/>
      <c r="H85" s="136"/>
    </row>
    <row r="86" spans="2:8" x14ac:dyDescent="0.3">
      <c r="B86" s="135"/>
      <c r="C86" s="137"/>
      <c r="D86" s="137"/>
      <c r="E86" s="137"/>
      <c r="F86" s="136"/>
      <c r="G86" s="136"/>
      <c r="H86" s="136"/>
    </row>
    <row r="87" spans="2:8" x14ac:dyDescent="0.3">
      <c r="B87" s="135"/>
      <c r="C87" s="137"/>
      <c r="D87" s="137"/>
      <c r="E87" s="137"/>
      <c r="F87" s="136"/>
      <c r="G87" s="136"/>
      <c r="H87" s="136"/>
    </row>
    <row r="88" spans="2:8" x14ac:dyDescent="0.3">
      <c r="B88" s="135"/>
      <c r="C88" s="137"/>
      <c r="D88" s="137"/>
      <c r="E88" s="137"/>
      <c r="F88" s="136"/>
      <c r="G88" s="136"/>
      <c r="H88" s="136"/>
    </row>
    <row r="89" spans="2:8" x14ac:dyDescent="0.3">
      <c r="B89" s="135"/>
      <c r="C89" s="137"/>
      <c r="D89" s="137"/>
      <c r="E89" s="137"/>
      <c r="F89" s="136"/>
      <c r="G89" s="136"/>
      <c r="H89" s="136"/>
    </row>
    <row r="90" spans="2:8" x14ac:dyDescent="0.3">
      <c r="B90" s="135"/>
      <c r="C90" s="137"/>
      <c r="D90" s="137"/>
      <c r="E90" s="137"/>
      <c r="F90" s="136"/>
      <c r="G90" s="136"/>
      <c r="H90" s="136"/>
    </row>
    <row r="91" spans="2:8" x14ac:dyDescent="0.3">
      <c r="B91" s="135"/>
      <c r="C91" s="137"/>
      <c r="D91" s="137"/>
      <c r="E91" s="137"/>
      <c r="F91" s="136"/>
      <c r="G91" s="136"/>
      <c r="H91" s="136"/>
    </row>
    <row r="92" spans="2:8" x14ac:dyDescent="0.3">
      <c r="B92" s="135"/>
      <c r="C92" s="137"/>
      <c r="D92" s="137"/>
      <c r="E92" s="137"/>
      <c r="F92" s="136"/>
      <c r="G92" s="136"/>
      <c r="H92" s="136"/>
    </row>
    <row r="93" spans="2:8" x14ac:dyDescent="0.3">
      <c r="B93" s="135"/>
      <c r="C93" s="137"/>
      <c r="D93" s="137"/>
      <c r="E93" s="137"/>
      <c r="F93" s="136"/>
      <c r="G93" s="136"/>
      <c r="H93" s="136"/>
    </row>
    <row r="94" spans="2:8" x14ac:dyDescent="0.3">
      <c r="B94" s="135"/>
      <c r="C94" s="137"/>
      <c r="D94" s="137"/>
      <c r="E94" s="137"/>
      <c r="F94" s="136"/>
      <c r="G94" s="136"/>
      <c r="H94" s="136"/>
    </row>
    <row r="95" spans="2:8" x14ac:dyDescent="0.3">
      <c r="B95" s="135"/>
      <c r="C95" s="137"/>
      <c r="D95" s="137"/>
      <c r="E95" s="137"/>
      <c r="F95" s="136"/>
      <c r="G95" s="136"/>
      <c r="H95" s="136"/>
    </row>
    <row r="96" spans="2:8" x14ac:dyDescent="0.3">
      <c r="B96" s="135"/>
      <c r="C96" s="137"/>
      <c r="D96" s="137"/>
      <c r="E96" s="137"/>
      <c r="F96" s="136"/>
      <c r="G96" s="136"/>
      <c r="H96" s="136"/>
    </row>
    <row r="97" spans="2:8" x14ac:dyDescent="0.3">
      <c r="B97" s="135"/>
      <c r="C97" s="137"/>
      <c r="D97" s="137"/>
      <c r="E97" s="137"/>
      <c r="F97" s="136"/>
      <c r="G97" s="136"/>
      <c r="H97" s="136"/>
    </row>
    <row r="98" spans="2:8" x14ac:dyDescent="0.3">
      <c r="B98" s="135"/>
      <c r="C98" s="137"/>
      <c r="D98" s="137"/>
      <c r="E98" s="137"/>
      <c r="F98" s="136"/>
      <c r="G98" s="136"/>
      <c r="H98" s="136"/>
    </row>
    <row r="99" spans="2:8" x14ac:dyDescent="0.3">
      <c r="B99" s="135"/>
      <c r="C99" s="137"/>
      <c r="D99" s="137"/>
      <c r="E99" s="137"/>
      <c r="F99" s="136"/>
      <c r="G99" s="136"/>
      <c r="H99" s="136"/>
    </row>
    <row r="100" spans="2:8" x14ac:dyDescent="0.3">
      <c r="B100" s="135"/>
      <c r="C100" s="137"/>
      <c r="D100" s="137"/>
      <c r="E100" s="137"/>
      <c r="F100" s="136"/>
      <c r="G100" s="136"/>
      <c r="H100" s="136"/>
    </row>
    <row r="101" spans="2:8" x14ac:dyDescent="0.3">
      <c r="B101" s="135"/>
      <c r="C101" s="137"/>
      <c r="D101" s="137"/>
      <c r="E101" s="137"/>
      <c r="F101" s="136"/>
      <c r="G101" s="136"/>
      <c r="H101" s="136"/>
    </row>
    <row r="102" spans="2:8" x14ac:dyDescent="0.3">
      <c r="B102" s="135"/>
      <c r="C102" s="137"/>
      <c r="D102" s="137"/>
      <c r="E102" s="137"/>
      <c r="F102" s="136"/>
      <c r="G102" s="136"/>
      <c r="H102" s="136"/>
    </row>
    <row r="103" spans="2:8" x14ac:dyDescent="0.3">
      <c r="B103" s="135"/>
      <c r="C103" s="137"/>
      <c r="D103" s="137"/>
      <c r="E103" s="137"/>
      <c r="F103" s="136"/>
      <c r="G103" s="136"/>
      <c r="H103" s="136"/>
    </row>
    <row r="104" spans="2:8" x14ac:dyDescent="0.3">
      <c r="B104" s="135"/>
      <c r="C104" s="137"/>
      <c r="D104" s="137"/>
      <c r="E104" s="137"/>
      <c r="F104" s="136"/>
      <c r="G104" s="136"/>
      <c r="H104" s="136"/>
    </row>
    <row r="105" spans="2:8" x14ac:dyDescent="0.3">
      <c r="B105" s="135"/>
      <c r="C105" s="137"/>
      <c r="D105" s="137"/>
      <c r="E105" s="137"/>
      <c r="F105" s="136"/>
      <c r="G105" s="136"/>
      <c r="H105" s="136"/>
    </row>
    <row r="106" spans="2:8" x14ac:dyDescent="0.3">
      <c r="B106" s="135"/>
      <c r="C106" s="137"/>
      <c r="D106" s="137"/>
      <c r="E106" s="137"/>
      <c r="F106" s="136"/>
      <c r="G106" s="136"/>
      <c r="H106" s="136"/>
    </row>
    <row r="107" spans="2:8" x14ac:dyDescent="0.3">
      <c r="B107" s="135"/>
      <c r="C107" s="137"/>
      <c r="D107" s="137"/>
      <c r="E107" s="137"/>
      <c r="F107" s="136"/>
      <c r="G107" s="136"/>
      <c r="H107" s="136"/>
    </row>
    <row r="108" spans="2:8" x14ac:dyDescent="0.3">
      <c r="B108" s="135"/>
      <c r="C108" s="137"/>
      <c r="D108" s="137"/>
      <c r="E108" s="137"/>
      <c r="F108" s="136"/>
      <c r="G108" s="136"/>
      <c r="H108" s="136"/>
    </row>
    <row r="109" spans="2:8" x14ac:dyDescent="0.3">
      <c r="B109" s="135"/>
      <c r="C109" s="137"/>
      <c r="D109" s="137"/>
      <c r="E109" s="137"/>
      <c r="F109" s="136"/>
      <c r="G109" s="136"/>
      <c r="H109" s="136"/>
    </row>
    <row r="110" spans="2:8" x14ac:dyDescent="0.3">
      <c r="B110" s="135"/>
      <c r="C110" s="137"/>
      <c r="D110" s="137"/>
      <c r="E110" s="137"/>
      <c r="F110" s="136"/>
      <c r="G110" s="136"/>
      <c r="H110" s="136"/>
    </row>
    <row r="111" spans="2:8" x14ac:dyDescent="0.3">
      <c r="B111" s="135"/>
      <c r="C111" s="137"/>
      <c r="D111" s="137"/>
      <c r="E111" s="137"/>
      <c r="F111" s="136"/>
      <c r="G111" s="136"/>
      <c r="H111" s="136"/>
    </row>
    <row r="112" spans="2:8" x14ac:dyDescent="0.3">
      <c r="B112" s="135"/>
      <c r="C112" s="137"/>
      <c r="D112" s="137"/>
      <c r="E112" s="137"/>
      <c r="F112" s="136"/>
      <c r="G112" s="136"/>
      <c r="H112" s="136"/>
    </row>
    <row r="113" spans="2:8" x14ac:dyDescent="0.3">
      <c r="B113" s="135"/>
      <c r="C113" s="137"/>
      <c r="D113" s="137"/>
      <c r="E113" s="137"/>
      <c r="F113" s="136"/>
      <c r="G113" s="136"/>
      <c r="H113" s="136"/>
    </row>
    <row r="114" spans="2:8" x14ac:dyDescent="0.3">
      <c r="B114" s="135"/>
      <c r="C114" s="137"/>
      <c r="D114" s="137"/>
      <c r="E114" s="137"/>
      <c r="F114" s="136"/>
      <c r="G114" s="136"/>
      <c r="H114" s="136"/>
    </row>
    <row r="115" spans="2:8" x14ac:dyDescent="0.3">
      <c r="B115" s="135"/>
      <c r="C115" s="137"/>
      <c r="D115" s="137"/>
      <c r="E115" s="137"/>
      <c r="F115" s="136"/>
      <c r="G115" s="136"/>
      <c r="H115" s="136"/>
    </row>
    <row r="116" spans="2:8" x14ac:dyDescent="0.3">
      <c r="B116" s="135"/>
      <c r="C116" s="137"/>
      <c r="D116" s="137"/>
      <c r="E116" s="137"/>
      <c r="F116" s="136"/>
      <c r="G116" s="136"/>
      <c r="H116" s="136"/>
    </row>
    <row r="117" spans="2:8" x14ac:dyDescent="0.3">
      <c r="B117" s="135"/>
      <c r="C117" s="137"/>
      <c r="D117" s="137"/>
      <c r="E117" s="137"/>
      <c r="F117" s="136"/>
      <c r="G117" s="136"/>
      <c r="H117" s="136"/>
    </row>
    <row r="118" spans="2:8" x14ac:dyDescent="0.3">
      <c r="B118" s="135"/>
      <c r="C118" s="137"/>
      <c r="D118" s="137"/>
      <c r="E118" s="137"/>
      <c r="F118" s="136"/>
      <c r="G118" s="136"/>
      <c r="H118" s="136"/>
    </row>
    <row r="119" spans="2:8" x14ac:dyDescent="0.3">
      <c r="B119" s="135"/>
      <c r="C119" s="137"/>
      <c r="D119" s="137"/>
      <c r="E119" s="137"/>
      <c r="F119" s="136"/>
      <c r="G119" s="136"/>
      <c r="H119" s="136"/>
    </row>
    <row r="120" spans="2:8" x14ac:dyDescent="0.3">
      <c r="B120" s="135"/>
      <c r="C120" s="137"/>
      <c r="D120" s="137"/>
      <c r="E120" s="137"/>
      <c r="F120" s="136"/>
      <c r="G120" s="136"/>
      <c r="H120" s="136"/>
    </row>
    <row r="121" spans="2:8" x14ac:dyDescent="0.3">
      <c r="B121" s="135"/>
      <c r="C121" s="137"/>
      <c r="D121" s="137"/>
      <c r="E121" s="137"/>
      <c r="F121" s="136"/>
      <c r="G121" s="136"/>
      <c r="H121" s="136"/>
    </row>
    <row r="122" spans="2:8" x14ac:dyDescent="0.3">
      <c r="B122" s="135"/>
      <c r="C122" s="137"/>
      <c r="D122" s="137"/>
      <c r="E122" s="137"/>
      <c r="F122" s="136"/>
      <c r="G122" s="136"/>
      <c r="H122" s="136"/>
    </row>
    <row r="123" spans="2:8" x14ac:dyDescent="0.3">
      <c r="B123" s="135"/>
      <c r="C123" s="137"/>
      <c r="D123" s="137"/>
      <c r="E123" s="137"/>
      <c r="F123" s="136"/>
      <c r="G123" s="136"/>
      <c r="H123" s="136"/>
    </row>
    <row r="124" spans="2:8" x14ac:dyDescent="0.3">
      <c r="B124" s="135"/>
      <c r="C124" s="137"/>
      <c r="D124" s="137"/>
      <c r="E124" s="137"/>
      <c r="F124" s="136"/>
      <c r="G124" s="136"/>
      <c r="H124" s="136"/>
    </row>
    <row r="125" spans="2:8" x14ac:dyDescent="0.3">
      <c r="B125" s="135"/>
      <c r="C125" s="137"/>
      <c r="D125" s="137"/>
      <c r="E125" s="137"/>
      <c r="F125" s="136"/>
      <c r="G125" s="136"/>
      <c r="H125" s="136"/>
    </row>
    <row r="126" spans="2:8" x14ac:dyDescent="0.3">
      <c r="B126" s="135"/>
      <c r="C126" s="137"/>
      <c r="D126" s="137"/>
      <c r="E126" s="137"/>
      <c r="F126" s="136"/>
      <c r="G126" s="136"/>
      <c r="H126" s="136"/>
    </row>
    <row r="127" spans="2:8" x14ac:dyDescent="0.3">
      <c r="B127" s="135"/>
      <c r="C127" s="137"/>
      <c r="D127" s="137"/>
      <c r="E127" s="137"/>
      <c r="F127" s="136"/>
      <c r="G127" s="136"/>
      <c r="H127" s="136"/>
    </row>
    <row r="128" spans="2:8" x14ac:dyDescent="0.3">
      <c r="B128" s="135"/>
      <c r="C128" s="137"/>
      <c r="D128" s="137"/>
      <c r="E128" s="137"/>
      <c r="F128" s="136"/>
      <c r="G128" s="136"/>
      <c r="H128" s="136"/>
    </row>
    <row r="129" spans="2:8" x14ac:dyDescent="0.3">
      <c r="B129" s="135"/>
      <c r="C129" s="137"/>
      <c r="D129" s="137"/>
      <c r="E129" s="137"/>
      <c r="F129" s="136"/>
      <c r="G129" s="136"/>
      <c r="H129" s="136"/>
    </row>
    <row r="130" spans="2:8" x14ac:dyDescent="0.3">
      <c r="B130" s="135"/>
      <c r="C130" s="137"/>
      <c r="D130" s="137"/>
      <c r="E130" s="137"/>
      <c r="F130" s="136"/>
      <c r="G130" s="136"/>
      <c r="H130" s="136"/>
    </row>
    <row r="131" spans="2:8" x14ac:dyDescent="0.3">
      <c r="B131" s="135"/>
      <c r="C131" s="137"/>
      <c r="D131" s="137"/>
      <c r="E131" s="137"/>
    </row>
    <row r="132" spans="2:8" x14ac:dyDescent="0.3">
      <c r="B132" s="135"/>
      <c r="C132" s="137"/>
      <c r="D132" s="137"/>
      <c r="E132" s="137"/>
    </row>
    <row r="133" spans="2:8" x14ac:dyDescent="0.3">
      <c r="B133" s="135"/>
      <c r="C133" s="137"/>
      <c r="D133" s="137"/>
      <c r="E133" s="137"/>
    </row>
  </sheetData>
  <sheetProtection algorithmName="SHA-512" hashValue="8nRrfDmuFm+LJVzv1J71h5A2RrOupH//BKcW6f8xyei1iq+eodD3P0jqd4rb3yLdL7ZTWh0C38k2Lb4AsJ6ekw==" saltValue="4WqveEgD/hFEAhesecWlTQ==" spinCount="100000" sheet="1" objects="1" scenarios="1" selectLockedCells="1"/>
  <mergeCells count="110">
    <mergeCell ref="F129:H129"/>
    <mergeCell ref="F130:H130"/>
    <mergeCell ref="F123:H123"/>
    <mergeCell ref="F124:H124"/>
    <mergeCell ref="F125:H125"/>
    <mergeCell ref="F126:H126"/>
    <mergeCell ref="F127:H127"/>
    <mergeCell ref="F128:H128"/>
    <mergeCell ref="F117:H117"/>
    <mergeCell ref="F118:H118"/>
    <mergeCell ref="F119:H119"/>
    <mergeCell ref="F120:H120"/>
    <mergeCell ref="F121:H121"/>
    <mergeCell ref="F122:H122"/>
    <mergeCell ref="F111:H111"/>
    <mergeCell ref="F112:H112"/>
    <mergeCell ref="F113:H113"/>
    <mergeCell ref="F114:H114"/>
    <mergeCell ref="F115:H115"/>
    <mergeCell ref="F116:H116"/>
    <mergeCell ref="F105:H105"/>
    <mergeCell ref="F106:H106"/>
    <mergeCell ref="F107:H107"/>
    <mergeCell ref="F108:H108"/>
    <mergeCell ref="F109:H109"/>
    <mergeCell ref="F110:H110"/>
    <mergeCell ref="F99:H99"/>
    <mergeCell ref="F100:H100"/>
    <mergeCell ref="F101:H101"/>
    <mergeCell ref="F102:H102"/>
    <mergeCell ref="F103:H103"/>
    <mergeCell ref="F104:H104"/>
    <mergeCell ref="F93:H93"/>
    <mergeCell ref="F94:H94"/>
    <mergeCell ref="F95:H95"/>
    <mergeCell ref="F96:H96"/>
    <mergeCell ref="F97:H97"/>
    <mergeCell ref="F98:H98"/>
    <mergeCell ref="F87:H87"/>
    <mergeCell ref="F88:H88"/>
    <mergeCell ref="F89:H89"/>
    <mergeCell ref="F90:H90"/>
    <mergeCell ref="F91:H91"/>
    <mergeCell ref="F92:H92"/>
    <mergeCell ref="F81:H81"/>
    <mergeCell ref="F82:H82"/>
    <mergeCell ref="F83:H83"/>
    <mergeCell ref="F84:H84"/>
    <mergeCell ref="F85:H85"/>
    <mergeCell ref="F86:H86"/>
    <mergeCell ref="F75:H75"/>
    <mergeCell ref="F76:H76"/>
    <mergeCell ref="F77:H77"/>
    <mergeCell ref="F78:H78"/>
    <mergeCell ref="F79:H79"/>
    <mergeCell ref="F80:H80"/>
    <mergeCell ref="F69:H69"/>
    <mergeCell ref="F70:H70"/>
    <mergeCell ref="F71:H71"/>
    <mergeCell ref="F72:H72"/>
    <mergeCell ref="F73:H73"/>
    <mergeCell ref="F74:H74"/>
    <mergeCell ref="F63:H63"/>
    <mergeCell ref="F64:H64"/>
    <mergeCell ref="F65:H65"/>
    <mergeCell ref="F66:H66"/>
    <mergeCell ref="F67:H67"/>
    <mergeCell ref="F68:H68"/>
    <mergeCell ref="F57:H57"/>
    <mergeCell ref="F58:H58"/>
    <mergeCell ref="F59:H59"/>
    <mergeCell ref="F60:H60"/>
    <mergeCell ref="F61:H61"/>
    <mergeCell ref="F62:H62"/>
    <mergeCell ref="F51:H51"/>
    <mergeCell ref="F52:H52"/>
    <mergeCell ref="F53:H53"/>
    <mergeCell ref="F54:H54"/>
    <mergeCell ref="F55:H55"/>
    <mergeCell ref="F56:H56"/>
    <mergeCell ref="F45:H45"/>
    <mergeCell ref="F46:H46"/>
    <mergeCell ref="F47:H47"/>
    <mergeCell ref="F48:H48"/>
    <mergeCell ref="F49:H49"/>
    <mergeCell ref="F50:H50"/>
    <mergeCell ref="F39:H39"/>
    <mergeCell ref="F40:H40"/>
    <mergeCell ref="F41:H41"/>
    <mergeCell ref="F42:H42"/>
    <mergeCell ref="F43:H43"/>
    <mergeCell ref="F44:H44"/>
    <mergeCell ref="F33:H33"/>
    <mergeCell ref="F34:H34"/>
    <mergeCell ref="F35:H35"/>
    <mergeCell ref="F36:H36"/>
    <mergeCell ref="F37:H37"/>
    <mergeCell ref="F38:H38"/>
    <mergeCell ref="F27:H27"/>
    <mergeCell ref="F28:H28"/>
    <mergeCell ref="F29:H29"/>
    <mergeCell ref="F30:H30"/>
    <mergeCell ref="F31:H31"/>
    <mergeCell ref="F32:H32"/>
    <mergeCell ref="F21:H21"/>
    <mergeCell ref="F22:H22"/>
    <mergeCell ref="F23:H23"/>
    <mergeCell ref="F24:H24"/>
    <mergeCell ref="F25:H25"/>
    <mergeCell ref="F26:H26"/>
  </mergeCells>
  <conditionalFormatting sqref="A1:XFD1048576">
    <cfRule type="expression" dxfId="85" priority="3">
      <formula>$E$4="Excel version: Invalid"</formula>
    </cfRule>
    <cfRule type="expression" dxfId="84" priority="4" stopIfTrue="1">
      <formula>$F$4="Error: Please use Office 2021 desktop version or newer"</formula>
    </cfRule>
  </conditionalFormatting>
  <conditionalFormatting sqref="B21:F21">
    <cfRule type="expression" dxfId="83" priority="2" stopIfTrue="1">
      <formula>$F$21&lt;&gt;""</formula>
    </cfRule>
  </conditionalFormatting>
  <conditionalFormatting sqref="B22:F22">
    <cfRule type="expression" dxfId="4" priority="1" stopIfTrue="1">
      <formula>$F$22&lt;&gt;""</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1F5DA-4D3F-574D-A53C-4E1AD123724A}">
  <sheetPr>
    <tabColor rgb="FF4FADEA"/>
  </sheetPr>
  <dimension ref="A1:Q34"/>
  <sheetViews>
    <sheetView workbookViewId="0">
      <selection activeCell="H24" sqref="H24:L25"/>
    </sheetView>
  </sheetViews>
  <sheetFormatPr baseColWidth="10" defaultColWidth="8.83203125" defaultRowHeight="9" x14ac:dyDescent="0.15"/>
  <cols>
    <col min="1" max="1" width="9" style="111" bestFit="1" customWidth="1"/>
    <col min="2" max="2" width="17.1640625" style="111" customWidth="1"/>
    <col min="3" max="3" width="18" style="111" customWidth="1"/>
    <col min="4" max="7" width="14.6640625" style="111" customWidth="1"/>
    <col min="8" max="8" width="21" style="111" customWidth="1"/>
    <col min="9" max="11" width="8.83203125" style="111"/>
    <col min="12" max="12" width="16.6640625" style="111" bestFit="1" customWidth="1"/>
    <col min="13" max="13" width="11" style="111" bestFit="1" customWidth="1"/>
    <col min="14" max="14" width="8.83203125" style="111"/>
    <col min="15" max="15" width="9" style="111" bestFit="1" customWidth="1"/>
    <col min="16" max="16" width="11" style="111" bestFit="1" customWidth="1"/>
    <col min="17" max="16384" width="8.83203125" style="111"/>
  </cols>
  <sheetData>
    <row r="1" spans="1:17" s="112" customFormat="1" x14ac:dyDescent="0.15"/>
    <row r="2" spans="1:17" s="112" customFormat="1" x14ac:dyDescent="0.15"/>
    <row r="4" spans="1:17" ht="15" customHeight="1" x14ac:dyDescent="0.15">
      <c r="B4" s="113">
        <v>0</v>
      </c>
      <c r="C4" s="113"/>
      <c r="D4" s="113"/>
      <c r="E4" s="113"/>
      <c r="F4" s="113"/>
      <c r="G4" s="113"/>
      <c r="H4" s="113"/>
      <c r="I4" s="113"/>
      <c r="J4" s="113"/>
      <c r="K4" s="113"/>
      <c r="L4" s="113"/>
      <c r="M4" s="113"/>
      <c r="N4" s="113"/>
      <c r="O4" s="113"/>
    </row>
    <row r="5" spans="1:17" x14ac:dyDescent="0.15">
      <c r="B5" s="113"/>
      <c r="C5" s="113"/>
      <c r="D5" s="113"/>
      <c r="E5" s="113"/>
      <c r="F5" s="113"/>
      <c r="G5" s="113"/>
      <c r="H5" s="113"/>
      <c r="I5" s="113"/>
      <c r="J5" s="113"/>
      <c r="K5" s="113"/>
      <c r="L5" s="113"/>
      <c r="M5" s="113"/>
      <c r="N5" s="113"/>
      <c r="O5" s="113"/>
    </row>
    <row r="6" spans="1:17" x14ac:dyDescent="0.15">
      <c r="B6" s="113"/>
      <c r="C6" s="113"/>
      <c r="D6" s="113"/>
      <c r="E6" s="113"/>
      <c r="F6" s="113"/>
      <c r="G6" s="113"/>
      <c r="H6" s="113"/>
      <c r="I6" s="113"/>
      <c r="J6" s="113"/>
      <c r="K6" s="113"/>
      <c r="L6" s="113"/>
      <c r="M6" s="113"/>
      <c r="N6" s="113"/>
      <c r="O6" s="113"/>
    </row>
    <row r="7" spans="1:17" x14ac:dyDescent="0.15">
      <c r="B7" s="114"/>
      <c r="C7" s="114"/>
      <c r="D7" s="114"/>
      <c r="E7" s="114"/>
      <c r="F7" s="114"/>
      <c r="G7" s="114"/>
      <c r="H7" s="114"/>
      <c r="I7" s="114"/>
      <c r="J7" s="114"/>
      <c r="K7" s="114"/>
      <c r="L7" s="114"/>
      <c r="M7" s="114"/>
      <c r="N7" s="114"/>
      <c r="O7" s="114"/>
    </row>
    <row r="8" spans="1:17" x14ac:dyDescent="0.15">
      <c r="B8" s="115">
        <v>0</v>
      </c>
      <c r="C8" s="115"/>
      <c r="D8" s="115"/>
      <c r="E8" s="115"/>
      <c r="F8" s="115"/>
      <c r="G8" s="115"/>
      <c r="H8" s="115"/>
      <c r="I8" s="115"/>
      <c r="J8" s="115"/>
      <c r="K8" s="115"/>
      <c r="L8" s="115"/>
      <c r="M8" s="115"/>
      <c r="N8" s="115"/>
      <c r="O8" s="115"/>
    </row>
    <row r="10" spans="1:17" x14ac:dyDescent="0.15">
      <c r="A10" s="116">
        <v>0</v>
      </c>
      <c r="B10" s="117">
        <v>0</v>
      </c>
      <c r="C10" s="117">
        <v>0</v>
      </c>
      <c r="D10" s="117">
        <v>0</v>
      </c>
      <c r="E10" s="117">
        <v>0</v>
      </c>
      <c r="F10" s="117">
        <v>0</v>
      </c>
      <c r="G10" s="117">
        <v>0</v>
      </c>
      <c r="H10" s="117">
        <v>0</v>
      </c>
      <c r="J10" s="119">
        <v>0</v>
      </c>
      <c r="K10" s="119"/>
      <c r="L10" s="119"/>
      <c r="M10" s="111">
        <v>1</v>
      </c>
    </row>
    <row r="11" spans="1:17" x14ac:dyDescent="0.15">
      <c r="A11" s="116">
        <v>0</v>
      </c>
      <c r="B11" s="118">
        <v>0</v>
      </c>
      <c r="C11" s="116">
        <v>0</v>
      </c>
      <c r="D11" s="118">
        <v>1</v>
      </c>
      <c r="E11" s="118">
        <v>1</v>
      </c>
      <c r="F11" s="118">
        <v>1</v>
      </c>
      <c r="G11" s="118">
        <v>1</v>
      </c>
      <c r="H11" s="118">
        <v>1</v>
      </c>
    </row>
    <row r="12" spans="1:17" x14ac:dyDescent="0.15">
      <c r="A12" s="116">
        <v>0</v>
      </c>
      <c r="B12" s="118">
        <v>0</v>
      </c>
      <c r="C12" s="116">
        <v>0</v>
      </c>
      <c r="D12" s="118">
        <v>1</v>
      </c>
      <c r="E12" s="118">
        <v>1</v>
      </c>
      <c r="F12" s="118">
        <v>1</v>
      </c>
      <c r="G12" s="118">
        <v>1</v>
      </c>
      <c r="H12" s="118">
        <v>1</v>
      </c>
      <c r="J12" s="119">
        <v>0</v>
      </c>
      <c r="K12" s="119"/>
      <c r="L12" s="119"/>
      <c r="M12" s="119"/>
      <c r="O12" s="111">
        <v>0</v>
      </c>
    </row>
    <row r="13" spans="1:17" x14ac:dyDescent="0.15">
      <c r="A13" s="116">
        <v>0</v>
      </c>
      <c r="B13" s="118">
        <v>0</v>
      </c>
      <c r="C13" s="116">
        <v>0</v>
      </c>
      <c r="D13" s="118">
        <v>0</v>
      </c>
      <c r="E13" s="118">
        <v>0</v>
      </c>
      <c r="F13" s="118">
        <v>0</v>
      </c>
      <c r="G13" s="118">
        <v>0</v>
      </c>
      <c r="H13" s="118">
        <v>0</v>
      </c>
      <c r="J13" s="119">
        <v>0</v>
      </c>
      <c r="K13" s="119"/>
      <c r="L13" s="119"/>
      <c r="M13" s="127">
        <v>1</v>
      </c>
    </row>
    <row r="14" spans="1:17" x14ac:dyDescent="0.15">
      <c r="A14" s="116">
        <v>0</v>
      </c>
      <c r="B14" s="118">
        <v>0</v>
      </c>
      <c r="C14" s="116">
        <v>0</v>
      </c>
      <c r="D14" s="118">
        <v>0</v>
      </c>
      <c r="E14" s="118">
        <v>0</v>
      </c>
      <c r="F14" s="118">
        <v>0</v>
      </c>
      <c r="G14" s="118">
        <v>0</v>
      </c>
      <c r="H14" s="118">
        <v>0</v>
      </c>
      <c r="J14" s="119">
        <v>0</v>
      </c>
      <c r="K14" s="119"/>
      <c r="L14" s="119"/>
      <c r="M14" s="127">
        <v>1</v>
      </c>
      <c r="P14" s="127">
        <v>1</v>
      </c>
    </row>
    <row r="15" spans="1:17" x14ac:dyDescent="0.15">
      <c r="A15" s="116">
        <v>0</v>
      </c>
      <c r="B15" s="118">
        <v>0</v>
      </c>
      <c r="C15" s="116">
        <v>0</v>
      </c>
      <c r="D15" s="118">
        <v>0</v>
      </c>
      <c r="E15" s="118">
        <v>0</v>
      </c>
      <c r="F15" s="118">
        <v>0</v>
      </c>
      <c r="G15" s="118">
        <v>0</v>
      </c>
      <c r="H15" s="118">
        <v>0</v>
      </c>
      <c r="J15" s="119">
        <v>0</v>
      </c>
      <c r="K15" s="119"/>
      <c r="L15" s="119"/>
      <c r="M15" s="127">
        <v>1</v>
      </c>
    </row>
    <row r="16" spans="1:17" x14ac:dyDescent="0.15">
      <c r="A16" s="116">
        <v>0</v>
      </c>
      <c r="B16" s="118">
        <v>0</v>
      </c>
      <c r="C16" s="116">
        <v>0</v>
      </c>
      <c r="D16" s="118">
        <v>0</v>
      </c>
      <c r="E16" s="118">
        <v>0</v>
      </c>
      <c r="F16" s="118">
        <v>0</v>
      </c>
      <c r="G16" s="118">
        <v>0</v>
      </c>
      <c r="H16" s="118">
        <v>0</v>
      </c>
      <c r="O16" s="113">
        <v>0</v>
      </c>
      <c r="P16" s="113"/>
      <c r="Q16" s="113"/>
    </row>
    <row r="17" spans="1:17" ht="15" customHeight="1" x14ac:dyDescent="0.15">
      <c r="A17" s="116">
        <v>0</v>
      </c>
      <c r="B17" s="118">
        <v>0</v>
      </c>
      <c r="C17" s="116">
        <v>0</v>
      </c>
      <c r="D17" s="118">
        <v>0</v>
      </c>
      <c r="E17" s="118">
        <v>0</v>
      </c>
      <c r="F17" s="118">
        <v>0</v>
      </c>
      <c r="G17" s="118">
        <v>0</v>
      </c>
      <c r="H17" s="118">
        <v>0</v>
      </c>
      <c r="J17" s="119">
        <v>0</v>
      </c>
      <c r="K17" s="119"/>
      <c r="L17" s="119"/>
      <c r="M17" s="119"/>
      <c r="O17" s="113"/>
      <c r="P17" s="113"/>
      <c r="Q17" s="113"/>
    </row>
    <row r="18" spans="1:17" x14ac:dyDescent="0.15">
      <c r="A18" s="116">
        <v>0</v>
      </c>
      <c r="B18" s="118">
        <v>0</v>
      </c>
      <c r="C18" s="116">
        <v>0</v>
      </c>
      <c r="D18" s="118">
        <v>0</v>
      </c>
      <c r="E18" s="118">
        <v>0</v>
      </c>
      <c r="F18" s="118">
        <v>0</v>
      </c>
      <c r="G18" s="118">
        <v>0</v>
      </c>
      <c r="H18" s="118">
        <v>0</v>
      </c>
      <c r="J18" s="119">
        <v>0</v>
      </c>
      <c r="K18" s="119"/>
      <c r="L18" s="119"/>
      <c r="M18" s="127">
        <v>1</v>
      </c>
      <c r="O18" s="120"/>
      <c r="P18" s="120"/>
      <c r="Q18" s="120"/>
    </row>
    <row r="19" spans="1:17" x14ac:dyDescent="0.15">
      <c r="A19" s="116">
        <v>0</v>
      </c>
      <c r="B19" s="118">
        <v>0</v>
      </c>
      <c r="C19" s="116">
        <v>0</v>
      </c>
      <c r="D19" s="118">
        <v>0</v>
      </c>
      <c r="E19" s="118">
        <v>0</v>
      </c>
      <c r="F19" s="118">
        <v>0</v>
      </c>
      <c r="G19" s="118">
        <v>0</v>
      </c>
      <c r="H19" s="118">
        <v>0</v>
      </c>
      <c r="J19" s="119">
        <v>0</v>
      </c>
      <c r="K19" s="119"/>
      <c r="L19" s="119"/>
      <c r="M19" s="127">
        <v>1</v>
      </c>
      <c r="P19" s="127">
        <v>1</v>
      </c>
    </row>
    <row r="20" spans="1:17" x14ac:dyDescent="0.15">
      <c r="A20" s="116">
        <v>0</v>
      </c>
      <c r="B20" s="118">
        <v>0</v>
      </c>
      <c r="C20" s="116">
        <v>0</v>
      </c>
      <c r="D20" s="118">
        <v>0</v>
      </c>
      <c r="E20" s="118">
        <v>0</v>
      </c>
      <c r="F20" s="118">
        <v>0</v>
      </c>
      <c r="G20" s="118">
        <v>0</v>
      </c>
      <c r="H20" s="118">
        <v>0</v>
      </c>
      <c r="J20" s="119">
        <v>0</v>
      </c>
      <c r="K20" s="119"/>
      <c r="L20" s="119"/>
      <c r="M20" s="127">
        <v>1</v>
      </c>
    </row>
    <row r="21" spans="1:17" x14ac:dyDescent="0.15">
      <c r="A21" s="116">
        <v>0</v>
      </c>
      <c r="B21" s="118">
        <v>0</v>
      </c>
      <c r="C21" s="116">
        <v>0</v>
      </c>
      <c r="D21" s="118">
        <v>0</v>
      </c>
      <c r="E21" s="118">
        <v>0</v>
      </c>
      <c r="F21" s="118">
        <v>0</v>
      </c>
      <c r="G21" s="118">
        <v>0</v>
      </c>
      <c r="H21" s="118">
        <v>0</v>
      </c>
    </row>
    <row r="22" spans="1:17" x14ac:dyDescent="0.15">
      <c r="A22" s="116">
        <v>0</v>
      </c>
      <c r="B22" s="118">
        <v>0</v>
      </c>
      <c r="C22" s="116">
        <v>0</v>
      </c>
      <c r="D22" s="118">
        <v>1</v>
      </c>
      <c r="E22" s="118">
        <v>0</v>
      </c>
      <c r="F22" s="118">
        <v>1</v>
      </c>
      <c r="G22" s="118">
        <v>0</v>
      </c>
      <c r="H22" s="118">
        <v>0</v>
      </c>
    </row>
    <row r="23" spans="1:17" x14ac:dyDescent="0.15">
      <c r="A23" s="117">
        <v>0</v>
      </c>
      <c r="B23" s="116">
        <v>1</v>
      </c>
      <c r="C23" s="116">
        <v>1</v>
      </c>
      <c r="D23" s="118"/>
      <c r="E23" s="118">
        <v>1</v>
      </c>
      <c r="F23" s="118"/>
      <c r="G23" s="118">
        <v>1</v>
      </c>
      <c r="H23" s="118">
        <v>1</v>
      </c>
    </row>
    <row r="26" spans="1:17" ht="15" customHeight="1" x14ac:dyDescent="0.15">
      <c r="B26" s="119">
        <v>0</v>
      </c>
      <c r="C26" s="119"/>
      <c r="D26" s="119"/>
      <c r="E26" s="119"/>
      <c r="F26" s="119"/>
      <c r="G26" s="121"/>
      <c r="H26" s="122">
        <v>0</v>
      </c>
      <c r="I26" s="122"/>
      <c r="J26" s="122"/>
      <c r="K26" s="122"/>
      <c r="L26" s="122"/>
    </row>
    <row r="27" spans="1:17" x14ac:dyDescent="0.15">
      <c r="H27" s="122"/>
      <c r="I27" s="122"/>
      <c r="J27" s="122"/>
      <c r="K27" s="122"/>
      <c r="L27" s="122"/>
    </row>
    <row r="28" spans="1:17" x14ac:dyDescent="0.15">
      <c r="B28" s="123">
        <v>0</v>
      </c>
      <c r="C28" s="123"/>
      <c r="D28" s="118">
        <v>1</v>
      </c>
    </row>
    <row r="29" spans="1:17" x14ac:dyDescent="0.15">
      <c r="B29" s="124"/>
      <c r="C29" s="124"/>
      <c r="D29" s="116"/>
      <c r="E29" s="124"/>
      <c r="H29" s="123">
        <v>0</v>
      </c>
      <c r="I29" s="123"/>
      <c r="J29" s="123"/>
      <c r="L29" s="128">
        <v>1</v>
      </c>
    </row>
    <row r="30" spans="1:17" x14ac:dyDescent="0.15">
      <c r="B30" s="123">
        <v>0</v>
      </c>
      <c r="C30" s="123"/>
      <c r="D30" s="118">
        <v>1</v>
      </c>
    </row>
    <row r="31" spans="1:17" x14ac:dyDescent="0.15">
      <c r="B31" s="124"/>
      <c r="C31" s="124"/>
      <c r="D31" s="116"/>
      <c r="E31" s="124"/>
      <c r="H31" s="113">
        <v>0</v>
      </c>
      <c r="I31" s="113"/>
      <c r="J31" s="113"/>
      <c r="L31" s="129">
        <v>1</v>
      </c>
    </row>
    <row r="32" spans="1:17" x14ac:dyDescent="0.15">
      <c r="B32" s="123">
        <v>0</v>
      </c>
      <c r="C32" s="123"/>
      <c r="D32" s="118">
        <v>1</v>
      </c>
      <c r="E32" s="124"/>
      <c r="H32" s="113"/>
      <c r="I32" s="113"/>
      <c r="J32" s="113"/>
      <c r="L32" s="129"/>
    </row>
    <row r="33" spans="2:5" x14ac:dyDescent="0.15">
      <c r="B33" s="124"/>
      <c r="C33" s="124"/>
      <c r="D33" s="116"/>
      <c r="E33" s="124"/>
    </row>
    <row r="34" spans="2:5" x14ac:dyDescent="0.15">
      <c r="B34" s="123">
        <v>0</v>
      </c>
      <c r="C34" s="123"/>
      <c r="D34" s="118">
        <v>1</v>
      </c>
      <c r="E34" s="124"/>
    </row>
  </sheetData>
  <mergeCells count="21">
    <mergeCell ref="B34:C34"/>
    <mergeCell ref="B26:F26"/>
    <mergeCell ref="H26:L27"/>
    <mergeCell ref="B28:C28"/>
    <mergeCell ref="H29:J29"/>
    <mergeCell ref="B30:C30"/>
    <mergeCell ref="H31:J32"/>
    <mergeCell ref="L31:L32"/>
    <mergeCell ref="B32:C32"/>
    <mergeCell ref="J15:L15"/>
    <mergeCell ref="O16:Q17"/>
    <mergeCell ref="J17:M17"/>
    <mergeCell ref="J18:L18"/>
    <mergeCell ref="J19:L19"/>
    <mergeCell ref="J20:L20"/>
    <mergeCell ref="B4:O6"/>
    <mergeCell ref="B8:O8"/>
    <mergeCell ref="J10:L10"/>
    <mergeCell ref="J12:M12"/>
    <mergeCell ref="J13:L13"/>
    <mergeCell ref="J14:L14"/>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BD211-23F9-C84B-8B64-D3D5173DBA22}">
  <sheetPr>
    <tabColor rgb="FF4FADEA"/>
  </sheetPr>
  <dimension ref="A1:Q34"/>
  <sheetViews>
    <sheetView workbookViewId="0">
      <selection activeCell="G11" sqref="G11"/>
    </sheetView>
  </sheetViews>
  <sheetFormatPr baseColWidth="10" defaultColWidth="8.83203125" defaultRowHeight="9" x14ac:dyDescent="0.15"/>
  <cols>
    <col min="1" max="1" width="8.83203125" style="111"/>
    <col min="2" max="2" width="17.1640625" style="111" customWidth="1"/>
    <col min="3" max="3" width="18" style="111" customWidth="1"/>
    <col min="4" max="7" width="14.6640625" style="111" customWidth="1"/>
    <col min="8" max="8" width="21" style="111" customWidth="1"/>
    <col min="9" max="16384" width="8.83203125" style="111"/>
  </cols>
  <sheetData>
    <row r="1" spans="1:17" s="112" customFormat="1" x14ac:dyDescent="0.15">
      <c r="I1" s="112" t="s">
        <v>291</v>
      </c>
    </row>
    <row r="2" spans="1:17" s="112" customFormat="1" x14ac:dyDescent="0.15">
      <c r="A2" s="130">
        <f ca="1">IF('Page A'!$D$2="DRAGGING CELLS IS NOT PERMITTED. PLEASE UNDO LAST ACTION!!",0,IF('Page A'!$P$1&lt;&gt;"Feedback OFF",IF(Scoreboard!$F$21="",SUMIFS('Page APT'!A3:$AL$34, 'Page APT'!A3:$AL$34, "&gt;0", 'Page ASC'!A3:$AL$34, "PerfectMsg")+ABS(SUMIFS('Page APT'!A3:$AL$34, 'Page APT'!A3:$AL$34, "&lt;0", 'Page ASC'!A3:$AL$34, "PerfectMsg")),0),0))</f>
        <v>0</v>
      </c>
      <c r="B2" s="130">
        <f>SUMIF('Page APT'!A3:$AL$34,"&gt;0")</f>
        <v>32</v>
      </c>
    </row>
    <row r="4" spans="1:17" ht="15" customHeight="1" x14ac:dyDescent="0.15">
      <c r="B4" s="113">
        <v>0</v>
      </c>
      <c r="C4" s="113"/>
      <c r="D4" s="113"/>
      <c r="E4" s="113"/>
      <c r="F4" s="113"/>
      <c r="G4" s="113"/>
      <c r="H4" s="113"/>
      <c r="I4" s="113"/>
      <c r="J4" s="113"/>
      <c r="K4" s="113"/>
      <c r="L4" s="113"/>
      <c r="M4" s="113"/>
      <c r="N4" s="113"/>
      <c r="O4" s="113"/>
    </row>
    <row r="5" spans="1:17" x14ac:dyDescent="0.15">
      <c r="B5" s="113"/>
      <c r="C5" s="113"/>
      <c r="D5" s="113"/>
      <c r="E5" s="113"/>
      <c r="F5" s="113"/>
      <c r="G5" s="113"/>
      <c r="H5" s="113"/>
      <c r="I5" s="113"/>
      <c r="J5" s="113"/>
      <c r="K5" s="113"/>
      <c r="L5" s="113"/>
      <c r="M5" s="113"/>
      <c r="N5" s="113"/>
      <c r="O5" s="113"/>
    </row>
    <row r="6" spans="1:17" x14ac:dyDescent="0.15">
      <c r="B6" s="113"/>
      <c r="C6" s="113"/>
      <c r="D6" s="113"/>
      <c r="E6" s="113"/>
      <c r="F6" s="113"/>
      <c r="G6" s="113"/>
      <c r="H6" s="113"/>
      <c r="I6" s="113"/>
      <c r="J6" s="113"/>
      <c r="K6" s="113"/>
      <c r="L6" s="113"/>
      <c r="M6" s="113"/>
      <c r="N6" s="113"/>
      <c r="O6" s="113"/>
    </row>
    <row r="7" spans="1:17" x14ac:dyDescent="0.15">
      <c r="B7" s="114"/>
      <c r="C7" s="114"/>
      <c r="D7" s="114"/>
      <c r="E7" s="114"/>
      <c r="F7" s="114"/>
      <c r="G7" s="114"/>
      <c r="H7" s="114"/>
      <c r="I7" s="114"/>
      <c r="J7" s="114"/>
      <c r="K7" s="114"/>
      <c r="L7" s="114"/>
      <c r="M7" s="114"/>
      <c r="N7" s="114"/>
      <c r="O7" s="114"/>
    </row>
    <row r="8" spans="1:17" x14ac:dyDescent="0.15">
      <c r="B8" s="115">
        <v>0</v>
      </c>
      <c r="C8" s="115"/>
      <c r="D8" s="115"/>
      <c r="E8" s="115"/>
      <c r="F8" s="115"/>
      <c r="G8" s="115"/>
      <c r="H8" s="115"/>
      <c r="I8" s="115"/>
      <c r="J8" s="115"/>
      <c r="K8" s="115"/>
      <c r="L8" s="115"/>
      <c r="M8" s="115"/>
      <c r="N8" s="115"/>
      <c r="O8" s="115"/>
    </row>
    <row r="10" spans="1:17" x14ac:dyDescent="0.15">
      <c r="A10" s="116">
        <v>0</v>
      </c>
      <c r="B10" s="117">
        <v>0</v>
      </c>
      <c r="C10" s="117">
        <v>0</v>
      </c>
      <c r="D10" s="117">
        <v>0</v>
      </c>
      <c r="E10" s="117">
        <v>0</v>
      </c>
      <c r="F10" s="117">
        <v>0</v>
      </c>
      <c r="G10" s="117">
        <v>0</v>
      </c>
      <c r="H10" s="117">
        <v>0</v>
      </c>
      <c r="J10" s="119">
        <v>0</v>
      </c>
      <c r="K10" s="119"/>
      <c r="L10" s="119"/>
      <c r="M10" s="111" t="str">
        <f ca="1">_xlfn.IFS(ISBLANK('Page A'!M10),"",IF(NOT(ISNA('#_Page A'!M10)),IF(ISNA('Page A'!M10),TRUE,FALSE),FALSE),"StuNAMsg",IF(AND(ISNA('#_Page A'!M10),ISNA('Page A'!M10)),TRUE,FALSE),"PerfectMsg",IF(NOT(ISERROR('#_Page A'!M10)),IF(ISERROR('Page A'!M10),TRUE,FALSE),FALSE),"StuErrorMsg",IF(TYPE('#_Page A'!M10)&lt;&gt;TYPE('Page A'!M10),TRUE,FALSE),"WrongTypeMsg",IF(_xlfn.ISFORMULA('#_Page A'!M10),IF(NOT(_xlfn.ISFORMULA('Page A'!M10)),TRUE),FALSE),"MissingFormulaMsg",IF(NOT(AND(ISNUMBER(FIND("[",_xlfn.FORMULATEXT('#_Page A'!M10))),ISNUMBER(FIND("!",_xlfn.FORMULATEXT('#_Page A'!M10))))),AND(ISNUMBER(FIND("[",_xlfn.FORMULATEXT('Page A'!M10))),ISNUMBER(FIND("!",_xlfn.FORMULATEXT('Page A'!M10)))),FALSE),"ExternalRefsMsg",IF(ISNUMBER('#_Page A'!M10),IF(ABS('#_Page A'!M10-'Page A'!M10)&gt;0.00001,TRUE,FALSE),IF('#_Page A'!M10&lt;&gt;'Page A'!M10,TRUE,FALSE)),IF(ISNUMBER('#_Page A'!M10),IF('#_Page A'!M10&gt;'Page A'!M10,"TooLow","TooHigh"),"WrongAnswer"),NOT(_xlfn.ISFORMULA('#_Page A'!M10)),"PerfectMsg",IF((LEN(SUBSTITUTE(SUBSTITUTE(SUBSTITUTE(SUBSTITUTE(SUBSTITUTE(SUBSTITUTE(SUBSTITUTE(SUBSTITUTE(SUBSTITUTE(SUBSTITUTE(SUBSTITUTE(SUBSTITUTE(SUBSTITUTE(SUBSTITUTE(SUBSTITUTE(SUBSTITUTE(SUBSTITUTE(SUBSTITUTE(SUBSTITUTE(SUBSTITUTE(SUBSTITUTE(SUBSTITUTE(SUBSTITUTE(SUBSTITUTE(IF(_xlfn.ISFORMULA('Page A'!M10),_xlfn.FORMULATEXT('Page A'!M10),'Page A'!M10),"9","#"),"8","#"),"7","#"),"6","#"),"5","#"),"4","#"),"3","#"),"2","#"),"1","#"),"0","#"),CHAR(10),""),"$",""),"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A'!M10),_xlfn.FORMULATEXT('Page A'!M10),'Page A'!M10),"9","#"),"8","#"),"7","#"),"6","#"),"5","#"),"4","#"),"3","#"),"2","#"),"1","#"),"0","#"),CHAR(10),""),"$",""),"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A'!M10),_xlfn.FORMULATEXT('#_Page A'!M10),'#_Page A'!M10),"9","#"),"8","#"),"7","#"),"6","#"),"5","#"),"4","#"),"3","#"),"2","#"),"1","#"),"0","#"),CHAR(10),""),"$",""),"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A'!M10),_xlfn.FORMULATEXT('#_Page A'!M10),'#_Page A'!M10),"9","#"),"8","#"),"7","#"),"6","#"),"5","#"),"4","#"),"3","#"),"2","#"),"1","#"),"0","#"),CHAR(10),""),"$","")," ",""),",","@"),"&gt;","@"),"&lt;","@"),"=","@"),")","@"),"(","@"),"^","@"),"/","@"),"+","@"),"*","@"),"-","@"),"@#","")))/2,TRUE,FALSE),"HardCodeMsg",IF(LEN(IF(_xlfn.ISFORMULA('Page A'!M10),_xlfn.FORMULATEXT('Page A'!M10),'Page A'!M10))-LEN(SUBSTITUTE(IF(_xlfn.ISFORMULA('Page A'!M10),_xlfn.FORMULATEXT('Page A'!M10),'Page A'!M10),"""",""))&gt;LEN(IF(_xlfn.ISFORMULA('#_Page A'!M10),_xlfn.FORMULATEXT('#_Page A'!M10),'#_Page A'!M10))-LEN(SUBSTITUTE(IF(_xlfn.ISFORMULA('#_Page A'!M10),_xlfn.FORMULATEXT('#_Page A'!M10),'#_Page A'!M10),"""","")),TRUE,FALSE),"HardQuoteMsg",IF(LEN(IF(_xlfn.ISFORMULA('Page A'!M10),_xlfn.FORMULATEXT('Page A'!M10),'Page A'!M10))-LEN(SUBSTITUTE(IF(_xlfn.ISFORMULA('Page A'!M10),_xlfn.FORMULATEXT('Page A'!M10),'Page A'!M10),"$",""))&lt;0.5*(LEN(IF(_xlfn.ISFORMULA('#_Page A'!M10),_xlfn.FORMULATEXT('#_Page A'!M10),'#_Page A'!M10))-LEN(SUBSTITUTE(IF(_xlfn.ISFORMULA('#_Page A'!M10),_xlfn.FORMULATEXT('#_Page A'!M10),'#_Page A'!M10),"$",""))),TRUE,FALSE),"MissingAbsMsg",TRUE,"PerfectMsg")</f>
        <v/>
      </c>
    </row>
    <row r="11" spans="1:17" x14ac:dyDescent="0.15">
      <c r="A11" s="116">
        <v>0</v>
      </c>
      <c r="B11" s="118">
        <v>24</v>
      </c>
      <c r="C11" s="116">
        <v>0</v>
      </c>
      <c r="D11" s="118" t="str">
        <f ca="1">_xlfn.IFS(ISBLANK('Page A'!D11),"",IF(NOT(ISNA('#_Page A'!D11)),IF(ISNA('Page A'!D11),TRUE,FALSE),FALSE),"StuNAMsg",IF(AND(ISNA('#_Page A'!D11),ISNA('Page A'!D11)),TRUE,FALSE),"PerfectMsg",IF(NOT(ISERROR('#_Page A'!D11)),IF(ISERROR('Page A'!D11),TRUE,FALSE),FALSE),"StuErrorMsg",IF(TYPE('#_Page A'!D11)&lt;&gt;TYPE('Page A'!D11),TRUE,FALSE),"WrongTypeMsg",IF(_xlfn.ISFORMULA('#_Page A'!D11),IF(NOT(_xlfn.ISFORMULA('Page A'!D11)),TRUE),FALSE),"MissingFormulaMsg",IF(NOT(AND(ISNUMBER(FIND("[",_xlfn.FORMULATEXT('#_Page A'!D11))),ISNUMBER(FIND("!",_xlfn.FORMULATEXT('#_Page A'!D11))))),AND(ISNUMBER(FIND("[",_xlfn.FORMULATEXT('Page A'!D11))),ISNUMBER(FIND("!",_xlfn.FORMULATEXT('Page A'!D11)))),FALSE),"ExternalRefsMsg",IF(ISNUMBER('#_Page A'!D11),IF(ABS('#_Page A'!D11-'Page A'!D11)&gt;0.00001,TRUE,FALSE),IF('#_Page A'!D11&lt;&gt;'Page A'!D11,TRUE,FALSE)),IF(ISNUMBER('#_Page A'!D11),IF('#_Page A'!D11&gt;'Page A'!D11,"TooLow","TooHigh"),"WrongAnswer"),NOT(_xlfn.ISFORMULA('#_Page A'!D11)),"PerfectMsg",IF((LEN(SUBSTITUTE(SUBSTITUTE(SUBSTITUTE(SUBSTITUTE(SUBSTITUTE(SUBSTITUTE(SUBSTITUTE(SUBSTITUTE(SUBSTITUTE(SUBSTITUTE(SUBSTITUTE(SUBSTITUTE(SUBSTITUTE(SUBSTITUTE(SUBSTITUTE(SUBSTITUTE(SUBSTITUTE(SUBSTITUTE(SUBSTITUTE(SUBSTITUTE(SUBSTITUTE(SUBSTITUTE(SUBSTITUTE(SUBSTITUTE(IF(_xlfn.ISFORMULA('Page A'!D11),_xlfn.FORMULATEXT('Page A'!D11),'Page A'!D11),"9","#"),"8","#"),"7","#"),"6","#"),"5","#"),"4","#"),"3","#"),"2","#"),"1","#"),"0","#"),CHAR(10),""),"$",""),"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A'!D11),_xlfn.FORMULATEXT('Page A'!D11),'Page A'!D11),"9","#"),"8","#"),"7","#"),"6","#"),"5","#"),"4","#"),"3","#"),"2","#"),"1","#"),"0","#"),CHAR(10),""),"$",""),"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A'!D11),_xlfn.FORMULATEXT('#_Page A'!D11),'#_Page A'!D11),"9","#"),"8","#"),"7","#"),"6","#"),"5","#"),"4","#"),"3","#"),"2","#"),"1","#"),"0","#"),CHAR(10),""),"$",""),"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A'!D11),_xlfn.FORMULATEXT('#_Page A'!D11),'#_Page A'!D11),"9","#"),"8","#"),"7","#"),"6","#"),"5","#"),"4","#"),"3","#"),"2","#"),"1","#"),"0","#"),CHAR(10),""),"$","")," ",""),",","@"),"&gt;","@"),"&lt;","@"),"=","@"),")","@"),"(","@"),"^","@"),"/","@"),"+","@"),"*","@"),"-","@"),"@#","")))/2,TRUE,FALSE),"HardCodeMsg",IF(LEN(IF(_xlfn.ISFORMULA('Page A'!D11),_xlfn.FORMULATEXT('Page A'!D11),'Page A'!D11))-LEN(SUBSTITUTE(IF(_xlfn.ISFORMULA('Page A'!D11),_xlfn.FORMULATEXT('Page A'!D11),'Page A'!D11),"""",""))&gt;LEN(IF(_xlfn.ISFORMULA('#_Page A'!D11),_xlfn.FORMULATEXT('#_Page A'!D11),'#_Page A'!D11))-LEN(SUBSTITUTE(IF(_xlfn.ISFORMULA('#_Page A'!D11),_xlfn.FORMULATEXT('#_Page A'!D11),'#_Page A'!D11),"""","")),TRUE,FALSE),"HardQuoteMsg",IF(LEN(IF(_xlfn.ISFORMULA('Page A'!D11),_xlfn.FORMULATEXT('Page A'!D11),'Page A'!D11))-LEN(SUBSTITUTE(IF(_xlfn.ISFORMULA('Page A'!D11),_xlfn.FORMULATEXT('Page A'!D11),'Page A'!D11),"$",""))&lt;0.5*(LEN(IF(_xlfn.ISFORMULA('#_Page A'!D11),_xlfn.FORMULATEXT('#_Page A'!D11),'#_Page A'!D11))-LEN(SUBSTITUTE(IF(_xlfn.ISFORMULA('#_Page A'!D11),_xlfn.FORMULATEXT('#_Page A'!D11),'#_Page A'!D11),"$",""))),TRUE,FALSE),"MissingAbsMsg",TRUE,"PerfectMsg")</f>
        <v/>
      </c>
      <c r="E11" s="118" t="str">
        <f ca="1">_xlfn.IFS(ISBLANK('Page A'!E11),"",IF(NOT(ISNA('#_Page A'!E11)),IF(ISNA('Page A'!E11),TRUE,FALSE),FALSE),"StuNAMsg",IF(AND(ISNA('#_Page A'!E11),ISNA('Page A'!E11)),TRUE,FALSE),"PerfectMsg",IF(NOT(ISERROR('#_Page A'!E11)),IF(ISERROR('Page A'!E11),TRUE,FALSE),FALSE),"StuErrorMsg",IF(TYPE('#_Page A'!E11)&lt;&gt;TYPE('Page A'!E11),TRUE,FALSE),"WrongTypeMsg",IF(_xlfn.ISFORMULA('#_Page A'!E11),IF(NOT(_xlfn.ISFORMULA('Page A'!E11)),TRUE),FALSE),"MissingFormulaMsg",IF(NOT(AND(ISNUMBER(FIND("[",_xlfn.FORMULATEXT('#_Page A'!E11))),ISNUMBER(FIND("!",_xlfn.FORMULATEXT('#_Page A'!E11))))),AND(ISNUMBER(FIND("[",_xlfn.FORMULATEXT('Page A'!E11))),ISNUMBER(FIND("!",_xlfn.FORMULATEXT('Page A'!E11)))),FALSE),"ExternalRefsMsg",IF(ISNUMBER('#_Page A'!E11),IF(ABS('#_Page A'!E11-'Page A'!E11)&gt;0.00001,TRUE,FALSE),IF('#_Page A'!E11&lt;&gt;'Page A'!E11,TRUE,FALSE)),IF(ISNUMBER('#_Page A'!E11),IF('#_Page A'!E11&gt;'Page A'!E11,"TooLow","TooHigh"),"WrongAnswer"),NOT(_xlfn.ISFORMULA('#_Page A'!E11)),"PerfectMsg",IF((LEN(SUBSTITUTE(SUBSTITUTE(SUBSTITUTE(SUBSTITUTE(SUBSTITUTE(SUBSTITUTE(SUBSTITUTE(SUBSTITUTE(SUBSTITUTE(SUBSTITUTE(SUBSTITUTE(SUBSTITUTE(SUBSTITUTE(SUBSTITUTE(SUBSTITUTE(SUBSTITUTE(SUBSTITUTE(SUBSTITUTE(SUBSTITUTE(SUBSTITUTE(SUBSTITUTE(SUBSTITUTE(SUBSTITUTE(SUBSTITUTE(IF(_xlfn.ISFORMULA('Page A'!E11),_xlfn.FORMULATEXT('Page A'!E11),'Page A'!E11),"9","#"),"8","#"),"7","#"),"6","#"),"5","#"),"4","#"),"3","#"),"2","#"),"1","#"),"0","#"),CHAR(10),""),"$",""),"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A'!E11),_xlfn.FORMULATEXT('Page A'!E11),'Page A'!E11),"9","#"),"8","#"),"7","#"),"6","#"),"5","#"),"4","#"),"3","#"),"2","#"),"1","#"),"0","#"),CHAR(10),""),"$",""),"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A'!E11),_xlfn.FORMULATEXT('#_Page A'!E11),'#_Page A'!E11),"9","#"),"8","#"),"7","#"),"6","#"),"5","#"),"4","#"),"3","#"),"2","#"),"1","#"),"0","#"),CHAR(10),""),"$",""),"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A'!E11),_xlfn.FORMULATEXT('#_Page A'!E11),'#_Page A'!E11),"9","#"),"8","#"),"7","#"),"6","#"),"5","#"),"4","#"),"3","#"),"2","#"),"1","#"),"0","#"),CHAR(10),""),"$","")," ",""),",","@"),"&gt;","@"),"&lt;","@"),"=","@"),")","@"),"(","@"),"^","@"),"/","@"),"+","@"),"*","@"),"-","@"),"@#","")))/2,TRUE,FALSE),"HardCodeMsg",IF(LEN(IF(_xlfn.ISFORMULA('Page A'!E11),_xlfn.FORMULATEXT('Page A'!E11),'Page A'!E11))-LEN(SUBSTITUTE(IF(_xlfn.ISFORMULA('Page A'!E11),_xlfn.FORMULATEXT('Page A'!E11),'Page A'!E11),"""",""))&gt;LEN(IF(_xlfn.ISFORMULA('#_Page A'!E11),_xlfn.FORMULATEXT('#_Page A'!E11),'#_Page A'!E11))-LEN(SUBSTITUTE(IF(_xlfn.ISFORMULA('#_Page A'!E11),_xlfn.FORMULATEXT('#_Page A'!E11),'#_Page A'!E11),"""","")),TRUE,FALSE),"HardQuoteMsg",IF(LEN(IF(_xlfn.ISFORMULA('Page A'!E11),_xlfn.FORMULATEXT('Page A'!E11),'Page A'!E11))-LEN(SUBSTITUTE(IF(_xlfn.ISFORMULA('Page A'!E11),_xlfn.FORMULATEXT('Page A'!E11),'Page A'!E11),"$",""))&lt;0.5*(LEN(IF(_xlfn.ISFORMULA('#_Page A'!E11),_xlfn.FORMULATEXT('#_Page A'!E11),'#_Page A'!E11))-LEN(SUBSTITUTE(IF(_xlfn.ISFORMULA('#_Page A'!E11),_xlfn.FORMULATEXT('#_Page A'!E11),'#_Page A'!E11),"$",""))),TRUE,FALSE),"MissingAbsMsg",TRUE,"PerfectMsg")</f>
        <v/>
      </c>
      <c r="F11" s="118" t="str">
        <f ca="1">_xlfn.IFS(ISBLANK('Page A'!F11),"",IF(NOT(ISNA('#_Page A'!F11)),IF(ISNA('Page A'!F11),TRUE,FALSE),FALSE),"StuNAMsg",IF(AND(ISNA('#_Page A'!F11),ISNA('Page A'!F11)),TRUE,FALSE),"PerfectMsg",IF(NOT(ISERROR('#_Page A'!F11)),IF(ISERROR('Page A'!F11),TRUE,FALSE),FALSE),"StuErrorMsg",IF(TYPE('#_Page A'!F11)&lt;&gt;TYPE('Page A'!F11),TRUE,FALSE),"WrongTypeMsg",IF(_xlfn.ISFORMULA('#_Page A'!F11),IF(NOT(_xlfn.ISFORMULA('Page A'!F11)),TRUE),FALSE),"MissingFormulaMsg",IF(NOT(AND(ISNUMBER(FIND("[",_xlfn.FORMULATEXT('#_Page A'!F11))),ISNUMBER(FIND("!",_xlfn.FORMULATEXT('#_Page A'!F11))))),AND(ISNUMBER(FIND("[",_xlfn.FORMULATEXT('Page A'!F11))),ISNUMBER(FIND("!",_xlfn.FORMULATEXT('Page A'!F11)))),FALSE),"ExternalRefsMsg",IF(ISNUMBER('#_Page A'!F11),IF(ABS('#_Page A'!F11-'Page A'!F11)&gt;0.00001,TRUE,FALSE),IF('#_Page A'!F11&lt;&gt;'Page A'!F11,TRUE,FALSE)),IF(ISNUMBER('#_Page A'!F11),IF('#_Page A'!F11&gt;'Page A'!F11,"TooLow","TooHigh"),"WrongAnswer"),NOT(_xlfn.ISFORMULA('#_Page A'!F11)),"PerfectMsg",IF((LEN(SUBSTITUTE(SUBSTITUTE(SUBSTITUTE(SUBSTITUTE(SUBSTITUTE(SUBSTITUTE(SUBSTITUTE(SUBSTITUTE(SUBSTITUTE(SUBSTITUTE(SUBSTITUTE(SUBSTITUTE(SUBSTITUTE(SUBSTITUTE(SUBSTITUTE(SUBSTITUTE(SUBSTITUTE(SUBSTITUTE(SUBSTITUTE(SUBSTITUTE(SUBSTITUTE(SUBSTITUTE(SUBSTITUTE(SUBSTITUTE(IF(_xlfn.ISFORMULA('Page A'!F11),_xlfn.FORMULATEXT('Page A'!F11),'Page A'!F11),"9","#"),"8","#"),"7","#"),"6","#"),"5","#"),"4","#"),"3","#"),"2","#"),"1","#"),"0","#"),CHAR(10),""),"$",""),"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A'!F11),_xlfn.FORMULATEXT('Page A'!F11),'Page A'!F11),"9","#"),"8","#"),"7","#"),"6","#"),"5","#"),"4","#"),"3","#"),"2","#"),"1","#"),"0","#"),CHAR(10),""),"$",""),"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A'!F11),_xlfn.FORMULATEXT('#_Page A'!F11),'#_Page A'!F11),"9","#"),"8","#"),"7","#"),"6","#"),"5","#"),"4","#"),"3","#"),"2","#"),"1","#"),"0","#"),CHAR(10),""),"$",""),"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A'!F11),_xlfn.FORMULATEXT('#_Page A'!F11),'#_Page A'!F11),"9","#"),"8","#"),"7","#"),"6","#"),"5","#"),"4","#"),"3","#"),"2","#"),"1","#"),"0","#"),CHAR(10),""),"$","")," ",""),",","@"),"&gt;","@"),"&lt;","@"),"=","@"),")","@"),"(","@"),"^","@"),"/","@"),"+","@"),"*","@"),"-","@"),"@#","")))/2,TRUE,FALSE),"HardCodeMsg",IF(LEN(IF(_xlfn.ISFORMULA('Page A'!F11),_xlfn.FORMULATEXT('Page A'!F11),'Page A'!F11))-LEN(SUBSTITUTE(IF(_xlfn.ISFORMULA('Page A'!F11),_xlfn.FORMULATEXT('Page A'!F11),'Page A'!F11),"""",""))&gt;LEN(IF(_xlfn.ISFORMULA('#_Page A'!F11),_xlfn.FORMULATEXT('#_Page A'!F11),'#_Page A'!F11))-LEN(SUBSTITUTE(IF(_xlfn.ISFORMULA('#_Page A'!F11),_xlfn.FORMULATEXT('#_Page A'!F11),'#_Page A'!F11),"""","")),TRUE,FALSE),"HardQuoteMsg",IF(LEN(IF(_xlfn.ISFORMULA('Page A'!F11),_xlfn.FORMULATEXT('Page A'!F11),'Page A'!F11))-LEN(SUBSTITUTE(IF(_xlfn.ISFORMULA('Page A'!F11),_xlfn.FORMULATEXT('Page A'!F11),'Page A'!F11),"$",""))&lt;0.5*(LEN(IF(_xlfn.ISFORMULA('#_Page A'!F11),_xlfn.FORMULATEXT('#_Page A'!F11),'#_Page A'!F11))-LEN(SUBSTITUTE(IF(_xlfn.ISFORMULA('#_Page A'!F11),_xlfn.FORMULATEXT('#_Page A'!F11),'#_Page A'!F11),"$",""))),TRUE,FALSE),"MissingAbsMsg",TRUE,"PerfectMsg")</f>
        <v/>
      </c>
      <c r="G11" s="118" t="str">
        <f ca="1">_xlfn.IFS(ISBLANK('Page A'!G11),"",IF(NOT(ISNA('#_Page A'!G11)),IF(ISNA('Page A'!G11),TRUE,FALSE),FALSE),"StuNAMsg",IF(AND(ISNA('#_Page A'!G11),ISNA('Page A'!G11)),TRUE,FALSE),"PerfectMsg",IF(NOT(ISERROR('#_Page A'!G11)),IF(ISERROR('Page A'!G11),TRUE,FALSE),FALSE),"StuErrorMsg",IF(TYPE('#_Page A'!G11)&lt;&gt;TYPE('Page A'!G11),TRUE,FALSE),"WrongTypeMsg",IF(_xlfn.ISFORMULA('#_Page A'!G11),IF(NOT(_xlfn.ISFORMULA('Page A'!G11)),TRUE),FALSE),"MissingFormulaMsg",IF(NOT(AND(ISNUMBER(FIND("[",_xlfn.FORMULATEXT('#_Page A'!G11))),ISNUMBER(FIND("!",_xlfn.FORMULATEXT('#_Page A'!G11))))),AND(ISNUMBER(FIND("[",_xlfn.FORMULATEXT('Page A'!G11))),ISNUMBER(FIND("!",_xlfn.FORMULATEXT('Page A'!G11)))),FALSE),"ExternalRefsMsg",IF(ISNUMBER('#_Page A'!G11),IF(ABS('#_Page A'!G11-'Page A'!G11)&gt;0.00001,TRUE,FALSE),IF('#_Page A'!G11&lt;&gt;'Page A'!G11,TRUE,FALSE)),IF(ISNUMBER('#_Page A'!G11),IF('#_Page A'!G11&gt;'Page A'!G11,"TooLow","TooHigh"),"WrongAnswer"),NOT(_xlfn.ISFORMULA('#_Page A'!G11)),"PerfectMsg",IF((LEN(SUBSTITUTE(SUBSTITUTE(SUBSTITUTE(SUBSTITUTE(SUBSTITUTE(SUBSTITUTE(SUBSTITUTE(SUBSTITUTE(SUBSTITUTE(SUBSTITUTE(SUBSTITUTE(SUBSTITUTE(SUBSTITUTE(SUBSTITUTE(SUBSTITUTE(SUBSTITUTE(SUBSTITUTE(SUBSTITUTE(SUBSTITUTE(SUBSTITUTE(SUBSTITUTE(SUBSTITUTE(SUBSTITUTE(SUBSTITUTE(IF(_xlfn.ISFORMULA('Page A'!G11),_xlfn.FORMULATEXT('Page A'!G11),'Page A'!G11),"9","#"),"8","#"),"7","#"),"6","#"),"5","#"),"4","#"),"3","#"),"2","#"),"1","#"),"0","#"),CHAR(10),""),"$",""),"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A'!G11),_xlfn.FORMULATEXT('Page A'!G11),'Page A'!G11),"9","#"),"8","#"),"7","#"),"6","#"),"5","#"),"4","#"),"3","#"),"2","#"),"1","#"),"0","#"),CHAR(10),""),"$",""),"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A'!G11),_xlfn.FORMULATEXT('#_Page A'!G11),'#_Page A'!G11),"9","#"),"8","#"),"7","#"),"6","#"),"5","#"),"4","#"),"3","#"),"2","#"),"1","#"),"0","#"),CHAR(10),""),"$",""),"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A'!G11),_xlfn.FORMULATEXT('#_Page A'!G11),'#_Page A'!G11),"9","#"),"8","#"),"7","#"),"6","#"),"5","#"),"4","#"),"3","#"),"2","#"),"1","#"),"0","#"),CHAR(10),""),"$","")," ",""),",","@"),"&gt;","@"),"&lt;","@"),"=","@"),")","@"),"(","@"),"^","@"),"/","@"),"+","@"),"*","@"),"-","@"),"@#","")))/2,TRUE,FALSE),"HardCodeMsg",IF(LEN(IF(_xlfn.ISFORMULA('Page A'!G11),_xlfn.FORMULATEXT('Page A'!G11),'Page A'!G11))-LEN(SUBSTITUTE(IF(_xlfn.ISFORMULA('Page A'!G11),_xlfn.FORMULATEXT('Page A'!G11),'Page A'!G11),"""",""))&gt;LEN(IF(_xlfn.ISFORMULA('#_Page A'!G11),_xlfn.FORMULATEXT('#_Page A'!G11),'#_Page A'!G11))-LEN(SUBSTITUTE(IF(_xlfn.ISFORMULA('#_Page A'!G11),_xlfn.FORMULATEXT('#_Page A'!G11),'#_Page A'!G11),"""","")),TRUE,FALSE),"HardQuoteMsg",IF(LEN(IF(_xlfn.ISFORMULA('Page A'!G11),_xlfn.FORMULATEXT('Page A'!G11),'Page A'!G11))-LEN(SUBSTITUTE(IF(_xlfn.ISFORMULA('Page A'!G11),_xlfn.FORMULATEXT('Page A'!G11),'Page A'!G11),"$",""))&lt;0.5*(LEN(IF(_xlfn.ISFORMULA('#_Page A'!G11),_xlfn.FORMULATEXT('#_Page A'!G11),'#_Page A'!G11))-LEN(SUBSTITUTE(IF(_xlfn.ISFORMULA('#_Page A'!G11),_xlfn.FORMULATEXT('#_Page A'!G11),'#_Page A'!G11),"$",""))),TRUE,FALSE),"MissingAbsMsg",TRUE,"PerfectMsg")</f>
        <v/>
      </c>
      <c r="H11" s="118" t="str">
        <f ca="1">_xlfn.IFS(ISBLANK('Page A'!H11),"",IF(NOT(ISNA('#_Page A'!H11)),IF(ISNA('Page A'!H11),TRUE,FALSE),FALSE),"StuNAMsg",IF(AND(ISNA('#_Page A'!H11),ISNA('Page A'!H11)),TRUE,FALSE),"PerfectMsg",IF(NOT(ISERROR('#_Page A'!H11)),IF(ISERROR('Page A'!H11),TRUE,FALSE),FALSE),"StuErrorMsg",IF(TYPE('#_Page A'!H11)&lt;&gt;TYPE('Page A'!H11),TRUE,FALSE),"WrongTypeMsg",IF(_xlfn.ISFORMULA('#_Page A'!H11),IF(NOT(_xlfn.ISFORMULA('Page A'!H11)),TRUE),FALSE),"MissingFormulaMsg",IF(NOT(AND(ISNUMBER(FIND("[",_xlfn.FORMULATEXT('#_Page A'!H11))),ISNUMBER(FIND("!",_xlfn.FORMULATEXT('#_Page A'!H11))))),AND(ISNUMBER(FIND("[",_xlfn.FORMULATEXT('Page A'!H11))),ISNUMBER(FIND("!",_xlfn.FORMULATEXT('Page A'!H11)))),FALSE),"ExternalRefsMsg",IF(ISNUMBER('#_Page A'!H11),IF(ABS('#_Page A'!H11-'Page A'!H11)&gt;0.00001,TRUE,FALSE),IF('#_Page A'!H11&lt;&gt;'Page A'!H11,TRUE,FALSE)),IF(ISNUMBER('#_Page A'!H11),IF('#_Page A'!H11&gt;'Page A'!H11,"TooLow","TooHigh"),"WrongAnswer"),NOT(_xlfn.ISFORMULA('#_Page A'!H11)),"PerfectMsg",IF((LEN(SUBSTITUTE(SUBSTITUTE(SUBSTITUTE(SUBSTITUTE(SUBSTITUTE(SUBSTITUTE(SUBSTITUTE(SUBSTITUTE(SUBSTITUTE(SUBSTITUTE(SUBSTITUTE(SUBSTITUTE(SUBSTITUTE(SUBSTITUTE(SUBSTITUTE(SUBSTITUTE(SUBSTITUTE(SUBSTITUTE(SUBSTITUTE(SUBSTITUTE(SUBSTITUTE(SUBSTITUTE(SUBSTITUTE(SUBSTITUTE(IF(_xlfn.ISFORMULA('Page A'!H11),_xlfn.FORMULATEXT('Page A'!H11),'Page A'!H11),"9","#"),"8","#"),"7","#"),"6","#"),"5","#"),"4","#"),"3","#"),"2","#"),"1","#"),"0","#"),CHAR(10),""),"$",""),"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A'!H11),_xlfn.FORMULATEXT('Page A'!H11),'Page A'!H11),"9","#"),"8","#"),"7","#"),"6","#"),"5","#"),"4","#"),"3","#"),"2","#"),"1","#"),"0","#"),CHAR(10),""),"$",""),"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A'!H11),_xlfn.FORMULATEXT('#_Page A'!H11),'#_Page A'!H11),"9","#"),"8","#"),"7","#"),"6","#"),"5","#"),"4","#"),"3","#"),"2","#"),"1","#"),"0","#"),CHAR(10),""),"$",""),"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A'!H11),_xlfn.FORMULATEXT('#_Page A'!H11),'#_Page A'!H11),"9","#"),"8","#"),"7","#"),"6","#"),"5","#"),"4","#"),"3","#"),"2","#"),"1","#"),"0","#"),CHAR(10),""),"$","")," ",""),",","@"),"&gt;","@"),"&lt;","@"),"=","@"),")","@"),"(","@"),"^","@"),"/","@"),"+","@"),"*","@"),"-","@"),"@#","")))/2,TRUE,FALSE),"HardCodeMsg",IF(LEN(IF(_xlfn.ISFORMULA('Page A'!H11),_xlfn.FORMULATEXT('Page A'!H11),'Page A'!H11))-LEN(SUBSTITUTE(IF(_xlfn.ISFORMULA('Page A'!H11),_xlfn.FORMULATEXT('Page A'!H11),'Page A'!H11),"""",""))&gt;LEN(IF(_xlfn.ISFORMULA('#_Page A'!H11),_xlfn.FORMULATEXT('#_Page A'!H11),'#_Page A'!H11))-LEN(SUBSTITUTE(IF(_xlfn.ISFORMULA('#_Page A'!H11),_xlfn.FORMULATEXT('#_Page A'!H11),'#_Page A'!H11),"""","")),TRUE,FALSE),"HardQuoteMsg",IF(LEN(IF(_xlfn.ISFORMULA('Page A'!H11),_xlfn.FORMULATEXT('Page A'!H11),'Page A'!H11))-LEN(SUBSTITUTE(IF(_xlfn.ISFORMULA('Page A'!H11),_xlfn.FORMULATEXT('Page A'!H11),'Page A'!H11),"$",""))&lt;0.5*(LEN(IF(_xlfn.ISFORMULA('#_Page A'!H11),_xlfn.FORMULATEXT('#_Page A'!H11),'#_Page A'!H11))-LEN(SUBSTITUTE(IF(_xlfn.ISFORMULA('#_Page A'!H11),_xlfn.FORMULATEXT('#_Page A'!H11),'#_Page A'!H11),"$",""))),TRUE,FALSE),"MissingAbsMsg",TRUE,"PerfectMsg")</f>
        <v/>
      </c>
    </row>
    <row r="12" spans="1:17" x14ac:dyDescent="0.15">
      <c r="A12" s="116">
        <v>0</v>
      </c>
      <c r="B12" s="118">
        <v>36</v>
      </c>
      <c r="C12" s="116">
        <v>0</v>
      </c>
      <c r="D12" s="118" t="str">
        <f ca="1">_xlfn.IFS(ISBLANK('Page A'!D12),"",IF(NOT(ISNA('#_Page A'!D12)),IF(ISNA('Page A'!D12),TRUE,FALSE),FALSE),"StuNAMsg",IF(AND(ISNA('#_Page A'!D12),ISNA('Page A'!D12)),TRUE,FALSE),"PerfectMsg",IF(NOT(ISERROR('#_Page A'!D12)),IF(ISERROR('Page A'!D12),TRUE,FALSE),FALSE),"StuErrorMsg",IF(TYPE('#_Page A'!D12)&lt;&gt;TYPE('Page A'!D12),TRUE,FALSE),"WrongTypeMsg",IF(_xlfn.ISFORMULA('#_Page A'!D12),IF(NOT(_xlfn.ISFORMULA('Page A'!D12)),TRUE),FALSE),"MissingFormulaMsg",IF(NOT(AND(ISNUMBER(FIND("[",_xlfn.FORMULATEXT('#_Page A'!D12))),ISNUMBER(FIND("!",_xlfn.FORMULATEXT('#_Page A'!D12))))),AND(ISNUMBER(FIND("[",_xlfn.FORMULATEXT('Page A'!D12))),ISNUMBER(FIND("!",_xlfn.FORMULATEXT('Page A'!D12)))),FALSE),"ExternalRefsMsg",IF(ISNUMBER('#_Page A'!D12),IF(ABS('#_Page A'!D12-'Page A'!D12)&gt;0.00001,TRUE,FALSE),IF('#_Page A'!D12&lt;&gt;'Page A'!D12,TRUE,FALSE)),IF(ISNUMBER('#_Page A'!D12),IF('#_Page A'!D12&gt;'Page A'!D12,"TooLow","TooHigh"),"WrongAnswer"),NOT(_xlfn.ISFORMULA('#_Page A'!D12)),"PerfectMsg",IF((LEN(SUBSTITUTE(SUBSTITUTE(SUBSTITUTE(SUBSTITUTE(SUBSTITUTE(SUBSTITUTE(SUBSTITUTE(SUBSTITUTE(SUBSTITUTE(SUBSTITUTE(SUBSTITUTE(SUBSTITUTE(SUBSTITUTE(SUBSTITUTE(SUBSTITUTE(SUBSTITUTE(SUBSTITUTE(SUBSTITUTE(SUBSTITUTE(SUBSTITUTE(SUBSTITUTE(SUBSTITUTE(SUBSTITUTE(SUBSTITUTE(IF(_xlfn.ISFORMULA('Page A'!D12),_xlfn.FORMULATEXT('Page A'!D12),'Page A'!D12),"9","#"),"8","#"),"7","#"),"6","#"),"5","#"),"4","#"),"3","#"),"2","#"),"1","#"),"0","#"),CHAR(10),""),"$",""),"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A'!D12),_xlfn.FORMULATEXT('Page A'!D12),'Page A'!D12),"9","#"),"8","#"),"7","#"),"6","#"),"5","#"),"4","#"),"3","#"),"2","#"),"1","#"),"0","#"),CHAR(10),""),"$",""),"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A'!D12),_xlfn.FORMULATEXT('#_Page A'!D12),'#_Page A'!D12),"9","#"),"8","#"),"7","#"),"6","#"),"5","#"),"4","#"),"3","#"),"2","#"),"1","#"),"0","#"),CHAR(10),""),"$",""),"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A'!D12),_xlfn.FORMULATEXT('#_Page A'!D12),'#_Page A'!D12),"9","#"),"8","#"),"7","#"),"6","#"),"5","#"),"4","#"),"3","#"),"2","#"),"1","#"),"0","#"),CHAR(10),""),"$","")," ",""),",","@"),"&gt;","@"),"&lt;","@"),"=","@"),")","@"),"(","@"),"^","@"),"/","@"),"+","@"),"*","@"),"-","@"),"@#","")))/2,TRUE,FALSE),"HardCodeMsg",IF(LEN(IF(_xlfn.ISFORMULA('Page A'!D12),_xlfn.FORMULATEXT('Page A'!D12),'Page A'!D12))-LEN(SUBSTITUTE(IF(_xlfn.ISFORMULA('Page A'!D12),_xlfn.FORMULATEXT('Page A'!D12),'Page A'!D12),"""",""))&gt;LEN(IF(_xlfn.ISFORMULA('#_Page A'!D12),_xlfn.FORMULATEXT('#_Page A'!D12),'#_Page A'!D12))-LEN(SUBSTITUTE(IF(_xlfn.ISFORMULA('#_Page A'!D12),_xlfn.FORMULATEXT('#_Page A'!D12),'#_Page A'!D12),"""","")),TRUE,FALSE),"HardQuoteMsg",IF(LEN(IF(_xlfn.ISFORMULA('Page A'!D12),_xlfn.FORMULATEXT('Page A'!D12),'Page A'!D12))-LEN(SUBSTITUTE(IF(_xlfn.ISFORMULA('Page A'!D12),_xlfn.FORMULATEXT('Page A'!D12),'Page A'!D12),"$",""))&lt;0.5*(LEN(IF(_xlfn.ISFORMULA('#_Page A'!D12),_xlfn.FORMULATEXT('#_Page A'!D12),'#_Page A'!D12))-LEN(SUBSTITUTE(IF(_xlfn.ISFORMULA('#_Page A'!D12),_xlfn.FORMULATEXT('#_Page A'!D12),'#_Page A'!D12),"$",""))),TRUE,FALSE),"MissingAbsMsg",TRUE,"PerfectMsg")</f>
        <v/>
      </c>
      <c r="E12" s="118" t="str">
        <f ca="1">_xlfn.IFS(ISBLANK('Page A'!E12),"",IF(NOT(ISNA('#_Page A'!E12)),IF(ISNA('Page A'!E12),TRUE,FALSE),FALSE),"StuNAMsg",IF(AND(ISNA('#_Page A'!E12),ISNA('Page A'!E12)),TRUE,FALSE),"PerfectMsg",IF(NOT(ISERROR('#_Page A'!E12)),IF(ISERROR('Page A'!E12),TRUE,FALSE),FALSE),"StuErrorMsg",IF(TYPE('#_Page A'!E12)&lt;&gt;TYPE('Page A'!E12),TRUE,FALSE),"WrongTypeMsg",IF(_xlfn.ISFORMULA('#_Page A'!E12),IF(NOT(_xlfn.ISFORMULA('Page A'!E12)),TRUE),FALSE),"MissingFormulaMsg",IF(NOT(AND(ISNUMBER(FIND("[",_xlfn.FORMULATEXT('#_Page A'!E12))),ISNUMBER(FIND("!",_xlfn.FORMULATEXT('#_Page A'!E12))))),AND(ISNUMBER(FIND("[",_xlfn.FORMULATEXT('Page A'!E12))),ISNUMBER(FIND("!",_xlfn.FORMULATEXT('Page A'!E12)))),FALSE),"ExternalRefsMsg",IF(ISNUMBER('#_Page A'!E12),IF(ABS('#_Page A'!E12-'Page A'!E12)&gt;0.00001,TRUE,FALSE),IF('#_Page A'!E12&lt;&gt;'Page A'!E12,TRUE,FALSE)),IF(ISNUMBER('#_Page A'!E12),IF('#_Page A'!E12&gt;'Page A'!E12,"TooLow","TooHigh"),"WrongAnswer"),NOT(_xlfn.ISFORMULA('#_Page A'!E12)),"PerfectMsg",IF((LEN(SUBSTITUTE(SUBSTITUTE(SUBSTITUTE(SUBSTITUTE(SUBSTITUTE(SUBSTITUTE(SUBSTITUTE(SUBSTITUTE(SUBSTITUTE(SUBSTITUTE(SUBSTITUTE(SUBSTITUTE(SUBSTITUTE(SUBSTITUTE(SUBSTITUTE(SUBSTITUTE(SUBSTITUTE(SUBSTITUTE(SUBSTITUTE(SUBSTITUTE(SUBSTITUTE(SUBSTITUTE(SUBSTITUTE(SUBSTITUTE(IF(_xlfn.ISFORMULA('Page A'!E12),_xlfn.FORMULATEXT('Page A'!E12),'Page A'!E12),"9","#"),"8","#"),"7","#"),"6","#"),"5","#"),"4","#"),"3","#"),"2","#"),"1","#"),"0","#"),CHAR(10),""),"$",""),"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A'!E12),_xlfn.FORMULATEXT('Page A'!E12),'Page A'!E12),"9","#"),"8","#"),"7","#"),"6","#"),"5","#"),"4","#"),"3","#"),"2","#"),"1","#"),"0","#"),CHAR(10),""),"$",""),"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A'!E12),_xlfn.FORMULATEXT('#_Page A'!E12),'#_Page A'!E12),"9","#"),"8","#"),"7","#"),"6","#"),"5","#"),"4","#"),"3","#"),"2","#"),"1","#"),"0","#"),CHAR(10),""),"$",""),"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A'!E12),_xlfn.FORMULATEXT('#_Page A'!E12),'#_Page A'!E12),"9","#"),"8","#"),"7","#"),"6","#"),"5","#"),"4","#"),"3","#"),"2","#"),"1","#"),"0","#"),CHAR(10),""),"$","")," ",""),",","@"),"&gt;","@"),"&lt;","@"),"=","@"),")","@"),"(","@"),"^","@"),"/","@"),"+","@"),"*","@"),"-","@"),"@#","")))/2,TRUE,FALSE),"HardCodeMsg",IF(LEN(IF(_xlfn.ISFORMULA('Page A'!E12),_xlfn.FORMULATEXT('Page A'!E12),'Page A'!E12))-LEN(SUBSTITUTE(IF(_xlfn.ISFORMULA('Page A'!E12),_xlfn.FORMULATEXT('Page A'!E12),'Page A'!E12),"""",""))&gt;LEN(IF(_xlfn.ISFORMULA('#_Page A'!E12),_xlfn.FORMULATEXT('#_Page A'!E12),'#_Page A'!E12))-LEN(SUBSTITUTE(IF(_xlfn.ISFORMULA('#_Page A'!E12),_xlfn.FORMULATEXT('#_Page A'!E12),'#_Page A'!E12),"""","")),TRUE,FALSE),"HardQuoteMsg",IF(LEN(IF(_xlfn.ISFORMULA('Page A'!E12),_xlfn.FORMULATEXT('Page A'!E12),'Page A'!E12))-LEN(SUBSTITUTE(IF(_xlfn.ISFORMULA('Page A'!E12),_xlfn.FORMULATEXT('Page A'!E12),'Page A'!E12),"$",""))&lt;0.5*(LEN(IF(_xlfn.ISFORMULA('#_Page A'!E12),_xlfn.FORMULATEXT('#_Page A'!E12),'#_Page A'!E12))-LEN(SUBSTITUTE(IF(_xlfn.ISFORMULA('#_Page A'!E12),_xlfn.FORMULATEXT('#_Page A'!E12),'#_Page A'!E12),"$",""))),TRUE,FALSE),"MissingAbsMsg",TRUE,"PerfectMsg")</f>
        <v/>
      </c>
      <c r="F12" s="118" t="str">
        <f ca="1">_xlfn.IFS(ISBLANK('Page A'!F12),"",IF(NOT(ISNA('#_Page A'!F12)),IF(ISNA('Page A'!F12),TRUE,FALSE),FALSE),"StuNAMsg",IF(AND(ISNA('#_Page A'!F12),ISNA('Page A'!F12)),TRUE,FALSE),"PerfectMsg",IF(NOT(ISERROR('#_Page A'!F12)),IF(ISERROR('Page A'!F12),TRUE,FALSE),FALSE),"StuErrorMsg",IF(TYPE('#_Page A'!F12)&lt;&gt;TYPE('Page A'!F12),TRUE,FALSE),"WrongTypeMsg",IF(_xlfn.ISFORMULA('#_Page A'!F12),IF(NOT(_xlfn.ISFORMULA('Page A'!F12)),TRUE),FALSE),"MissingFormulaMsg",IF(NOT(AND(ISNUMBER(FIND("[",_xlfn.FORMULATEXT('#_Page A'!F12))),ISNUMBER(FIND("!",_xlfn.FORMULATEXT('#_Page A'!F12))))),AND(ISNUMBER(FIND("[",_xlfn.FORMULATEXT('Page A'!F12))),ISNUMBER(FIND("!",_xlfn.FORMULATEXT('Page A'!F12)))),FALSE),"ExternalRefsMsg",IF(ISNUMBER('#_Page A'!F12),IF(ABS('#_Page A'!F12-'Page A'!F12)&gt;0.00001,TRUE,FALSE),IF('#_Page A'!F12&lt;&gt;'Page A'!F12,TRUE,FALSE)),IF(ISNUMBER('#_Page A'!F12),IF('#_Page A'!F12&gt;'Page A'!F12,"TooLow","TooHigh"),"WrongAnswer"),NOT(_xlfn.ISFORMULA('#_Page A'!F12)),"PerfectMsg",IF((LEN(SUBSTITUTE(SUBSTITUTE(SUBSTITUTE(SUBSTITUTE(SUBSTITUTE(SUBSTITUTE(SUBSTITUTE(SUBSTITUTE(SUBSTITUTE(SUBSTITUTE(SUBSTITUTE(SUBSTITUTE(SUBSTITUTE(SUBSTITUTE(SUBSTITUTE(SUBSTITUTE(SUBSTITUTE(SUBSTITUTE(SUBSTITUTE(SUBSTITUTE(SUBSTITUTE(SUBSTITUTE(SUBSTITUTE(SUBSTITUTE(IF(_xlfn.ISFORMULA('Page A'!F12),_xlfn.FORMULATEXT('Page A'!F12),'Page A'!F12),"9","#"),"8","#"),"7","#"),"6","#"),"5","#"),"4","#"),"3","#"),"2","#"),"1","#"),"0","#"),CHAR(10),""),"$",""),"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A'!F12),_xlfn.FORMULATEXT('Page A'!F12),'Page A'!F12),"9","#"),"8","#"),"7","#"),"6","#"),"5","#"),"4","#"),"3","#"),"2","#"),"1","#"),"0","#"),CHAR(10),""),"$",""),"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A'!F12),_xlfn.FORMULATEXT('#_Page A'!F12),'#_Page A'!F12),"9","#"),"8","#"),"7","#"),"6","#"),"5","#"),"4","#"),"3","#"),"2","#"),"1","#"),"0","#"),CHAR(10),""),"$",""),"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A'!F12),_xlfn.FORMULATEXT('#_Page A'!F12),'#_Page A'!F12),"9","#"),"8","#"),"7","#"),"6","#"),"5","#"),"4","#"),"3","#"),"2","#"),"1","#"),"0","#"),CHAR(10),""),"$","")," ",""),",","@"),"&gt;","@"),"&lt;","@"),"=","@"),")","@"),"(","@"),"^","@"),"/","@"),"+","@"),"*","@"),"-","@"),"@#","")))/2,TRUE,FALSE),"HardCodeMsg",IF(LEN(IF(_xlfn.ISFORMULA('Page A'!F12),_xlfn.FORMULATEXT('Page A'!F12),'Page A'!F12))-LEN(SUBSTITUTE(IF(_xlfn.ISFORMULA('Page A'!F12),_xlfn.FORMULATEXT('Page A'!F12),'Page A'!F12),"""",""))&gt;LEN(IF(_xlfn.ISFORMULA('#_Page A'!F12),_xlfn.FORMULATEXT('#_Page A'!F12),'#_Page A'!F12))-LEN(SUBSTITUTE(IF(_xlfn.ISFORMULA('#_Page A'!F12),_xlfn.FORMULATEXT('#_Page A'!F12),'#_Page A'!F12),"""","")),TRUE,FALSE),"HardQuoteMsg",IF(LEN(IF(_xlfn.ISFORMULA('Page A'!F12),_xlfn.FORMULATEXT('Page A'!F12),'Page A'!F12))-LEN(SUBSTITUTE(IF(_xlfn.ISFORMULA('Page A'!F12),_xlfn.FORMULATEXT('Page A'!F12),'Page A'!F12),"$",""))&lt;0.5*(LEN(IF(_xlfn.ISFORMULA('#_Page A'!F12),_xlfn.FORMULATEXT('#_Page A'!F12),'#_Page A'!F12))-LEN(SUBSTITUTE(IF(_xlfn.ISFORMULA('#_Page A'!F12),_xlfn.FORMULATEXT('#_Page A'!F12),'#_Page A'!F12),"$",""))),TRUE,FALSE),"MissingAbsMsg",TRUE,"PerfectMsg")</f>
        <v/>
      </c>
      <c r="G12" s="118" t="str">
        <f ca="1">_xlfn.IFS(ISBLANK('Page A'!G12),"",IF(NOT(ISNA('#_Page A'!G12)),IF(ISNA('Page A'!G12),TRUE,FALSE),FALSE),"StuNAMsg",IF(AND(ISNA('#_Page A'!G12),ISNA('Page A'!G12)),TRUE,FALSE),"PerfectMsg",IF(NOT(ISERROR('#_Page A'!G12)),IF(ISERROR('Page A'!G12),TRUE,FALSE),FALSE),"StuErrorMsg",IF(TYPE('#_Page A'!G12)&lt;&gt;TYPE('Page A'!G12),TRUE,FALSE),"WrongTypeMsg",IF(_xlfn.ISFORMULA('#_Page A'!G12),IF(NOT(_xlfn.ISFORMULA('Page A'!G12)),TRUE),FALSE),"MissingFormulaMsg",IF(NOT(AND(ISNUMBER(FIND("[",_xlfn.FORMULATEXT('#_Page A'!G12))),ISNUMBER(FIND("!",_xlfn.FORMULATEXT('#_Page A'!G12))))),AND(ISNUMBER(FIND("[",_xlfn.FORMULATEXT('Page A'!G12))),ISNUMBER(FIND("!",_xlfn.FORMULATEXT('Page A'!G12)))),FALSE),"ExternalRefsMsg",IF(ISNUMBER('#_Page A'!G12),IF(ABS('#_Page A'!G12-'Page A'!G12)&gt;0.00001,TRUE,FALSE),IF('#_Page A'!G12&lt;&gt;'Page A'!G12,TRUE,FALSE)),IF(ISNUMBER('#_Page A'!G12),IF('#_Page A'!G12&gt;'Page A'!G12,"TooLow","TooHigh"),"WrongAnswer"),NOT(_xlfn.ISFORMULA('#_Page A'!G12)),"PerfectMsg",IF((LEN(SUBSTITUTE(SUBSTITUTE(SUBSTITUTE(SUBSTITUTE(SUBSTITUTE(SUBSTITUTE(SUBSTITUTE(SUBSTITUTE(SUBSTITUTE(SUBSTITUTE(SUBSTITUTE(SUBSTITUTE(SUBSTITUTE(SUBSTITUTE(SUBSTITUTE(SUBSTITUTE(SUBSTITUTE(SUBSTITUTE(SUBSTITUTE(SUBSTITUTE(SUBSTITUTE(SUBSTITUTE(SUBSTITUTE(SUBSTITUTE(IF(_xlfn.ISFORMULA('Page A'!G12),_xlfn.FORMULATEXT('Page A'!G12),'Page A'!G12),"9","#"),"8","#"),"7","#"),"6","#"),"5","#"),"4","#"),"3","#"),"2","#"),"1","#"),"0","#"),CHAR(10),""),"$",""),"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A'!G12),_xlfn.FORMULATEXT('Page A'!G12),'Page A'!G12),"9","#"),"8","#"),"7","#"),"6","#"),"5","#"),"4","#"),"3","#"),"2","#"),"1","#"),"0","#"),CHAR(10),""),"$",""),"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A'!G12),_xlfn.FORMULATEXT('#_Page A'!G12),'#_Page A'!G12),"9","#"),"8","#"),"7","#"),"6","#"),"5","#"),"4","#"),"3","#"),"2","#"),"1","#"),"0","#"),CHAR(10),""),"$",""),"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A'!G12),_xlfn.FORMULATEXT('#_Page A'!G12),'#_Page A'!G12),"9","#"),"8","#"),"7","#"),"6","#"),"5","#"),"4","#"),"3","#"),"2","#"),"1","#"),"0","#"),CHAR(10),""),"$","")," ",""),",","@"),"&gt;","@"),"&lt;","@"),"=","@"),")","@"),"(","@"),"^","@"),"/","@"),"+","@"),"*","@"),"-","@"),"@#","")))/2,TRUE,FALSE),"HardCodeMsg",IF(LEN(IF(_xlfn.ISFORMULA('Page A'!G12),_xlfn.FORMULATEXT('Page A'!G12),'Page A'!G12))-LEN(SUBSTITUTE(IF(_xlfn.ISFORMULA('Page A'!G12),_xlfn.FORMULATEXT('Page A'!G12),'Page A'!G12),"""",""))&gt;LEN(IF(_xlfn.ISFORMULA('#_Page A'!G12),_xlfn.FORMULATEXT('#_Page A'!G12),'#_Page A'!G12))-LEN(SUBSTITUTE(IF(_xlfn.ISFORMULA('#_Page A'!G12),_xlfn.FORMULATEXT('#_Page A'!G12),'#_Page A'!G12),"""","")),TRUE,FALSE),"HardQuoteMsg",IF(LEN(IF(_xlfn.ISFORMULA('Page A'!G12),_xlfn.FORMULATEXT('Page A'!G12),'Page A'!G12))-LEN(SUBSTITUTE(IF(_xlfn.ISFORMULA('Page A'!G12),_xlfn.FORMULATEXT('Page A'!G12),'Page A'!G12),"$",""))&lt;0.5*(LEN(IF(_xlfn.ISFORMULA('#_Page A'!G12),_xlfn.FORMULATEXT('#_Page A'!G12),'#_Page A'!G12))-LEN(SUBSTITUTE(IF(_xlfn.ISFORMULA('#_Page A'!G12),_xlfn.FORMULATEXT('#_Page A'!G12),'#_Page A'!G12),"$",""))),TRUE,FALSE),"MissingAbsMsg",TRUE,"PerfectMsg")</f>
        <v/>
      </c>
      <c r="H12" s="118" t="str">
        <f ca="1">_xlfn.IFS(ISBLANK('Page A'!H12),"",IF(NOT(ISNA('#_Page A'!H12)),IF(ISNA('Page A'!H12),TRUE,FALSE),FALSE),"StuNAMsg",IF(AND(ISNA('#_Page A'!H12),ISNA('Page A'!H12)),TRUE,FALSE),"PerfectMsg",IF(NOT(ISERROR('#_Page A'!H12)),IF(ISERROR('Page A'!H12),TRUE,FALSE),FALSE),"StuErrorMsg",IF(TYPE('#_Page A'!H12)&lt;&gt;TYPE('Page A'!H12),TRUE,FALSE),"WrongTypeMsg",IF(_xlfn.ISFORMULA('#_Page A'!H12),IF(NOT(_xlfn.ISFORMULA('Page A'!H12)),TRUE),FALSE),"MissingFormulaMsg",IF(NOT(AND(ISNUMBER(FIND("[",_xlfn.FORMULATEXT('#_Page A'!H12))),ISNUMBER(FIND("!",_xlfn.FORMULATEXT('#_Page A'!H12))))),AND(ISNUMBER(FIND("[",_xlfn.FORMULATEXT('Page A'!H12))),ISNUMBER(FIND("!",_xlfn.FORMULATEXT('Page A'!H12)))),FALSE),"ExternalRefsMsg",IF(ISNUMBER('#_Page A'!H12),IF(ABS('#_Page A'!H12-'Page A'!H12)&gt;0.00001,TRUE,FALSE),IF('#_Page A'!H12&lt;&gt;'Page A'!H12,TRUE,FALSE)),IF(ISNUMBER('#_Page A'!H12),IF('#_Page A'!H12&gt;'Page A'!H12,"TooLow","TooHigh"),"WrongAnswer"),NOT(_xlfn.ISFORMULA('#_Page A'!H12)),"PerfectMsg",IF((LEN(SUBSTITUTE(SUBSTITUTE(SUBSTITUTE(SUBSTITUTE(SUBSTITUTE(SUBSTITUTE(SUBSTITUTE(SUBSTITUTE(SUBSTITUTE(SUBSTITUTE(SUBSTITUTE(SUBSTITUTE(SUBSTITUTE(SUBSTITUTE(SUBSTITUTE(SUBSTITUTE(SUBSTITUTE(SUBSTITUTE(SUBSTITUTE(SUBSTITUTE(SUBSTITUTE(SUBSTITUTE(SUBSTITUTE(SUBSTITUTE(IF(_xlfn.ISFORMULA('Page A'!H12),_xlfn.FORMULATEXT('Page A'!H12),'Page A'!H12),"9","#"),"8","#"),"7","#"),"6","#"),"5","#"),"4","#"),"3","#"),"2","#"),"1","#"),"0","#"),CHAR(10),""),"$",""),"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A'!H12),_xlfn.FORMULATEXT('Page A'!H12),'Page A'!H12),"9","#"),"8","#"),"7","#"),"6","#"),"5","#"),"4","#"),"3","#"),"2","#"),"1","#"),"0","#"),CHAR(10),""),"$",""),"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A'!H12),_xlfn.FORMULATEXT('#_Page A'!H12),'#_Page A'!H12),"9","#"),"8","#"),"7","#"),"6","#"),"5","#"),"4","#"),"3","#"),"2","#"),"1","#"),"0","#"),CHAR(10),""),"$",""),"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A'!H12),_xlfn.FORMULATEXT('#_Page A'!H12),'#_Page A'!H12),"9","#"),"8","#"),"7","#"),"6","#"),"5","#"),"4","#"),"3","#"),"2","#"),"1","#"),"0","#"),CHAR(10),""),"$","")," ",""),",","@"),"&gt;","@"),"&lt;","@"),"=","@"),")","@"),"(","@"),"^","@"),"/","@"),"+","@"),"*","@"),"-","@"),"@#","")))/2,TRUE,FALSE),"HardCodeMsg",IF(LEN(IF(_xlfn.ISFORMULA('Page A'!H12),_xlfn.FORMULATEXT('Page A'!H12),'Page A'!H12))-LEN(SUBSTITUTE(IF(_xlfn.ISFORMULA('Page A'!H12),_xlfn.FORMULATEXT('Page A'!H12),'Page A'!H12),"""",""))&gt;LEN(IF(_xlfn.ISFORMULA('#_Page A'!H12),_xlfn.FORMULATEXT('#_Page A'!H12),'#_Page A'!H12))-LEN(SUBSTITUTE(IF(_xlfn.ISFORMULA('#_Page A'!H12),_xlfn.FORMULATEXT('#_Page A'!H12),'#_Page A'!H12),"""","")),TRUE,FALSE),"HardQuoteMsg",IF(LEN(IF(_xlfn.ISFORMULA('Page A'!H12),_xlfn.FORMULATEXT('Page A'!H12),'Page A'!H12))-LEN(SUBSTITUTE(IF(_xlfn.ISFORMULA('Page A'!H12),_xlfn.FORMULATEXT('Page A'!H12),'Page A'!H12),"$",""))&lt;0.5*(LEN(IF(_xlfn.ISFORMULA('#_Page A'!H12),_xlfn.FORMULATEXT('#_Page A'!H12),'#_Page A'!H12))-LEN(SUBSTITUTE(IF(_xlfn.ISFORMULA('#_Page A'!H12),_xlfn.FORMULATEXT('#_Page A'!H12),'#_Page A'!H12),"$",""))),TRUE,FALSE),"MissingAbsMsg",TRUE,"PerfectMsg")</f>
        <v/>
      </c>
      <c r="J12" s="119">
        <v>0</v>
      </c>
      <c r="K12" s="119"/>
      <c r="L12" s="119"/>
      <c r="M12" s="119"/>
      <c r="O12" s="111">
        <v>0</v>
      </c>
    </row>
    <row r="13" spans="1:17" x14ac:dyDescent="0.15">
      <c r="A13" s="116">
        <v>0</v>
      </c>
      <c r="B13" s="118">
        <v>48</v>
      </c>
      <c r="C13" s="116">
        <v>0</v>
      </c>
      <c r="D13" s="118" t="str">
        <f ca="1">_xlfn.IFS(ISBLANK('Page A'!D13),"",IF(NOT(ISNA('#_Page A'!D13)),IF(ISNA('Page A'!D13),TRUE,FALSE),FALSE),"StuNAMsg",IF(AND(ISNA('#_Page A'!D13),ISNA('Page A'!D13)),TRUE,FALSE),"PerfectMsg",IF(NOT(ISERROR('#_Page A'!D13)),IF(ISERROR('Page A'!D13),TRUE,FALSE),FALSE),"StuErrorMsg",IF(TYPE('#_Page A'!D13)&lt;&gt;TYPE('Page A'!D13),TRUE,FALSE),"WrongTypeMsg",IF(_xlfn.ISFORMULA('#_Page A'!D13),IF(NOT(_xlfn.ISFORMULA('Page A'!D13)),TRUE),FALSE),"MissingFormulaMsg",IF(NOT(AND(ISNUMBER(FIND("[",_xlfn.FORMULATEXT('#_Page A'!D13))),ISNUMBER(FIND("!",_xlfn.FORMULATEXT('#_Page A'!D13))))),AND(ISNUMBER(FIND("[",_xlfn.FORMULATEXT('Page A'!D13))),ISNUMBER(FIND("!",_xlfn.FORMULATEXT('Page A'!D13)))),FALSE),"ExternalRefsMsg",IF(ISNUMBER('#_Page A'!D13),IF(ABS('#_Page A'!D13-'Page A'!D13)&gt;0.00001,TRUE,FALSE),IF('#_Page A'!D13&lt;&gt;'Page A'!D13,TRUE,FALSE)),IF(ISNUMBER('#_Page A'!D13),IF('#_Page A'!D13&gt;'Page A'!D13,"TooLow","TooHigh"),"WrongAnswer"),NOT(_xlfn.ISFORMULA('#_Page A'!D13)),"PerfectMsg",IF((LEN(SUBSTITUTE(SUBSTITUTE(SUBSTITUTE(SUBSTITUTE(SUBSTITUTE(SUBSTITUTE(SUBSTITUTE(SUBSTITUTE(SUBSTITUTE(SUBSTITUTE(SUBSTITUTE(SUBSTITUTE(SUBSTITUTE(SUBSTITUTE(SUBSTITUTE(SUBSTITUTE(SUBSTITUTE(SUBSTITUTE(SUBSTITUTE(SUBSTITUTE(SUBSTITUTE(SUBSTITUTE(SUBSTITUTE(SUBSTITUTE(IF(_xlfn.ISFORMULA('Page A'!D13),_xlfn.FORMULATEXT('Page A'!D13),'Page A'!D13),"9","#"),"8","#"),"7","#"),"6","#"),"5","#"),"4","#"),"3","#"),"2","#"),"1","#"),"0","#"),CHAR(10),""),"$",""),"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A'!D13),_xlfn.FORMULATEXT('Page A'!D13),'Page A'!D13),"9","#"),"8","#"),"7","#"),"6","#"),"5","#"),"4","#"),"3","#"),"2","#"),"1","#"),"0","#"),CHAR(10),""),"$",""),"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A'!D13),_xlfn.FORMULATEXT('#_Page A'!D13),'#_Page A'!D13),"9","#"),"8","#"),"7","#"),"6","#"),"5","#"),"4","#"),"3","#"),"2","#"),"1","#"),"0","#"),CHAR(10),""),"$",""),"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A'!D13),_xlfn.FORMULATEXT('#_Page A'!D13),'#_Page A'!D13),"9","#"),"8","#"),"7","#"),"6","#"),"5","#"),"4","#"),"3","#"),"2","#"),"1","#"),"0","#"),CHAR(10),""),"$","")," ",""),",","@"),"&gt;","@"),"&lt;","@"),"=","@"),")","@"),"(","@"),"^","@"),"/","@"),"+","@"),"*","@"),"-","@"),"@#","")))/2,TRUE,FALSE),"HardCodeMsg",IF(LEN(IF(_xlfn.ISFORMULA('Page A'!D13),_xlfn.FORMULATEXT('Page A'!D13),'Page A'!D13))-LEN(SUBSTITUTE(IF(_xlfn.ISFORMULA('Page A'!D13),_xlfn.FORMULATEXT('Page A'!D13),'Page A'!D13),"""",""))&gt;LEN(IF(_xlfn.ISFORMULA('#_Page A'!D13),_xlfn.FORMULATEXT('#_Page A'!D13),'#_Page A'!D13))-LEN(SUBSTITUTE(IF(_xlfn.ISFORMULA('#_Page A'!D13),_xlfn.FORMULATEXT('#_Page A'!D13),'#_Page A'!D13),"""","")),TRUE,FALSE),"HardQuoteMsg",IF(LEN(IF(_xlfn.ISFORMULA('Page A'!D13),_xlfn.FORMULATEXT('Page A'!D13),'Page A'!D13))-LEN(SUBSTITUTE(IF(_xlfn.ISFORMULA('Page A'!D13),_xlfn.FORMULATEXT('Page A'!D13),'Page A'!D13),"$",""))&lt;0.5*(LEN(IF(_xlfn.ISFORMULA('#_Page A'!D13),_xlfn.FORMULATEXT('#_Page A'!D13),'#_Page A'!D13))-LEN(SUBSTITUTE(IF(_xlfn.ISFORMULA('#_Page A'!D13),_xlfn.FORMULATEXT('#_Page A'!D13),'#_Page A'!D13),"$",""))),TRUE,FALSE),"MissingAbsMsg",TRUE,"PerfectMsg")</f>
        <v/>
      </c>
      <c r="E13" s="118" t="str">
        <f ca="1">_xlfn.IFS(ISBLANK('Page A'!E13),"",IF(NOT(ISNA('#_Page A'!E13)),IF(ISNA('Page A'!E13),TRUE,FALSE),FALSE),"StuNAMsg",IF(AND(ISNA('#_Page A'!E13),ISNA('Page A'!E13)),TRUE,FALSE),"PerfectMsg",IF(NOT(ISERROR('#_Page A'!E13)),IF(ISERROR('Page A'!E13),TRUE,FALSE),FALSE),"StuErrorMsg",IF(TYPE('#_Page A'!E13)&lt;&gt;TYPE('Page A'!E13),TRUE,FALSE),"WrongTypeMsg",IF(_xlfn.ISFORMULA('#_Page A'!E13),IF(NOT(_xlfn.ISFORMULA('Page A'!E13)),TRUE),FALSE),"MissingFormulaMsg",IF(NOT(AND(ISNUMBER(FIND("[",_xlfn.FORMULATEXT('#_Page A'!E13))),ISNUMBER(FIND("!",_xlfn.FORMULATEXT('#_Page A'!E13))))),AND(ISNUMBER(FIND("[",_xlfn.FORMULATEXT('Page A'!E13))),ISNUMBER(FIND("!",_xlfn.FORMULATEXT('Page A'!E13)))),FALSE),"ExternalRefsMsg",IF(ISNUMBER('#_Page A'!E13),IF(ABS('#_Page A'!E13-'Page A'!E13)&gt;0.00001,TRUE,FALSE),IF('#_Page A'!E13&lt;&gt;'Page A'!E13,TRUE,FALSE)),IF(ISNUMBER('#_Page A'!E13),IF('#_Page A'!E13&gt;'Page A'!E13,"TooLow","TooHigh"),"WrongAnswer"),NOT(_xlfn.ISFORMULA('#_Page A'!E13)),"PerfectMsg",IF((LEN(SUBSTITUTE(SUBSTITUTE(SUBSTITUTE(SUBSTITUTE(SUBSTITUTE(SUBSTITUTE(SUBSTITUTE(SUBSTITUTE(SUBSTITUTE(SUBSTITUTE(SUBSTITUTE(SUBSTITUTE(SUBSTITUTE(SUBSTITUTE(SUBSTITUTE(SUBSTITUTE(SUBSTITUTE(SUBSTITUTE(SUBSTITUTE(SUBSTITUTE(SUBSTITUTE(SUBSTITUTE(SUBSTITUTE(SUBSTITUTE(IF(_xlfn.ISFORMULA('Page A'!E13),_xlfn.FORMULATEXT('Page A'!E13),'Page A'!E13),"9","#"),"8","#"),"7","#"),"6","#"),"5","#"),"4","#"),"3","#"),"2","#"),"1","#"),"0","#"),CHAR(10),""),"$",""),"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A'!E13),_xlfn.FORMULATEXT('Page A'!E13),'Page A'!E13),"9","#"),"8","#"),"7","#"),"6","#"),"5","#"),"4","#"),"3","#"),"2","#"),"1","#"),"0","#"),CHAR(10),""),"$",""),"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A'!E13),_xlfn.FORMULATEXT('#_Page A'!E13),'#_Page A'!E13),"9","#"),"8","#"),"7","#"),"6","#"),"5","#"),"4","#"),"3","#"),"2","#"),"1","#"),"0","#"),CHAR(10),""),"$",""),"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A'!E13),_xlfn.FORMULATEXT('#_Page A'!E13),'#_Page A'!E13),"9","#"),"8","#"),"7","#"),"6","#"),"5","#"),"4","#"),"3","#"),"2","#"),"1","#"),"0","#"),CHAR(10),""),"$","")," ",""),",","@"),"&gt;","@"),"&lt;","@"),"=","@"),")","@"),"(","@"),"^","@"),"/","@"),"+","@"),"*","@"),"-","@"),"@#","")))/2,TRUE,FALSE),"HardCodeMsg",IF(LEN(IF(_xlfn.ISFORMULA('Page A'!E13),_xlfn.FORMULATEXT('Page A'!E13),'Page A'!E13))-LEN(SUBSTITUTE(IF(_xlfn.ISFORMULA('Page A'!E13),_xlfn.FORMULATEXT('Page A'!E13),'Page A'!E13),"""",""))&gt;LEN(IF(_xlfn.ISFORMULA('#_Page A'!E13),_xlfn.FORMULATEXT('#_Page A'!E13),'#_Page A'!E13))-LEN(SUBSTITUTE(IF(_xlfn.ISFORMULA('#_Page A'!E13),_xlfn.FORMULATEXT('#_Page A'!E13),'#_Page A'!E13),"""","")),TRUE,FALSE),"HardQuoteMsg",IF(LEN(IF(_xlfn.ISFORMULA('Page A'!E13),_xlfn.FORMULATEXT('Page A'!E13),'Page A'!E13))-LEN(SUBSTITUTE(IF(_xlfn.ISFORMULA('Page A'!E13),_xlfn.FORMULATEXT('Page A'!E13),'Page A'!E13),"$",""))&lt;0.5*(LEN(IF(_xlfn.ISFORMULA('#_Page A'!E13),_xlfn.FORMULATEXT('#_Page A'!E13),'#_Page A'!E13))-LEN(SUBSTITUTE(IF(_xlfn.ISFORMULA('#_Page A'!E13),_xlfn.FORMULATEXT('#_Page A'!E13),'#_Page A'!E13),"$",""))),TRUE,FALSE),"MissingAbsMsg",TRUE,"PerfectMsg")</f>
        <v/>
      </c>
      <c r="F13" s="118" t="str">
        <f ca="1">_xlfn.IFS(ISBLANK('Page A'!F13),"",IF(NOT(ISNA('#_Page A'!F13)),IF(ISNA('Page A'!F13),TRUE,FALSE),FALSE),"StuNAMsg",IF(AND(ISNA('#_Page A'!F13),ISNA('Page A'!F13)),TRUE,FALSE),"PerfectMsg",IF(NOT(ISERROR('#_Page A'!F13)),IF(ISERROR('Page A'!F13),TRUE,FALSE),FALSE),"StuErrorMsg",IF(TYPE('#_Page A'!F13)&lt;&gt;TYPE('Page A'!F13),TRUE,FALSE),"WrongTypeMsg",IF(_xlfn.ISFORMULA('#_Page A'!F13),IF(NOT(_xlfn.ISFORMULA('Page A'!F13)),TRUE),FALSE),"MissingFormulaMsg",IF(NOT(AND(ISNUMBER(FIND("[",_xlfn.FORMULATEXT('#_Page A'!F13))),ISNUMBER(FIND("!",_xlfn.FORMULATEXT('#_Page A'!F13))))),AND(ISNUMBER(FIND("[",_xlfn.FORMULATEXT('Page A'!F13))),ISNUMBER(FIND("!",_xlfn.FORMULATEXT('Page A'!F13)))),FALSE),"ExternalRefsMsg",IF(ISNUMBER('#_Page A'!F13),IF(ABS('#_Page A'!F13-'Page A'!F13)&gt;0.00001,TRUE,FALSE),IF('#_Page A'!F13&lt;&gt;'Page A'!F13,TRUE,FALSE)),IF(ISNUMBER('#_Page A'!F13),IF('#_Page A'!F13&gt;'Page A'!F13,"TooLow","TooHigh"),"WrongAnswer"),NOT(_xlfn.ISFORMULA('#_Page A'!F13)),"PerfectMsg",IF((LEN(SUBSTITUTE(SUBSTITUTE(SUBSTITUTE(SUBSTITUTE(SUBSTITUTE(SUBSTITUTE(SUBSTITUTE(SUBSTITUTE(SUBSTITUTE(SUBSTITUTE(SUBSTITUTE(SUBSTITUTE(SUBSTITUTE(SUBSTITUTE(SUBSTITUTE(SUBSTITUTE(SUBSTITUTE(SUBSTITUTE(SUBSTITUTE(SUBSTITUTE(SUBSTITUTE(SUBSTITUTE(SUBSTITUTE(SUBSTITUTE(IF(_xlfn.ISFORMULA('Page A'!F13),_xlfn.FORMULATEXT('Page A'!F13),'Page A'!F13),"9","#"),"8","#"),"7","#"),"6","#"),"5","#"),"4","#"),"3","#"),"2","#"),"1","#"),"0","#"),CHAR(10),""),"$",""),"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A'!F13),_xlfn.FORMULATEXT('Page A'!F13),'Page A'!F13),"9","#"),"8","#"),"7","#"),"6","#"),"5","#"),"4","#"),"3","#"),"2","#"),"1","#"),"0","#"),CHAR(10),""),"$",""),"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A'!F13),_xlfn.FORMULATEXT('#_Page A'!F13),'#_Page A'!F13),"9","#"),"8","#"),"7","#"),"6","#"),"5","#"),"4","#"),"3","#"),"2","#"),"1","#"),"0","#"),CHAR(10),""),"$",""),"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A'!F13),_xlfn.FORMULATEXT('#_Page A'!F13),'#_Page A'!F13),"9","#"),"8","#"),"7","#"),"6","#"),"5","#"),"4","#"),"3","#"),"2","#"),"1","#"),"0","#"),CHAR(10),""),"$","")," ",""),",","@"),"&gt;","@"),"&lt;","@"),"=","@"),")","@"),"(","@"),"^","@"),"/","@"),"+","@"),"*","@"),"-","@"),"@#","")))/2,TRUE,FALSE),"HardCodeMsg",IF(LEN(IF(_xlfn.ISFORMULA('Page A'!F13),_xlfn.FORMULATEXT('Page A'!F13),'Page A'!F13))-LEN(SUBSTITUTE(IF(_xlfn.ISFORMULA('Page A'!F13),_xlfn.FORMULATEXT('Page A'!F13),'Page A'!F13),"""",""))&gt;LEN(IF(_xlfn.ISFORMULA('#_Page A'!F13),_xlfn.FORMULATEXT('#_Page A'!F13),'#_Page A'!F13))-LEN(SUBSTITUTE(IF(_xlfn.ISFORMULA('#_Page A'!F13),_xlfn.FORMULATEXT('#_Page A'!F13),'#_Page A'!F13),"""","")),TRUE,FALSE),"HardQuoteMsg",IF(LEN(IF(_xlfn.ISFORMULA('Page A'!F13),_xlfn.FORMULATEXT('Page A'!F13),'Page A'!F13))-LEN(SUBSTITUTE(IF(_xlfn.ISFORMULA('Page A'!F13),_xlfn.FORMULATEXT('Page A'!F13),'Page A'!F13),"$",""))&lt;0.5*(LEN(IF(_xlfn.ISFORMULA('#_Page A'!F13),_xlfn.FORMULATEXT('#_Page A'!F13),'#_Page A'!F13))-LEN(SUBSTITUTE(IF(_xlfn.ISFORMULA('#_Page A'!F13),_xlfn.FORMULATEXT('#_Page A'!F13),'#_Page A'!F13),"$",""))),TRUE,FALSE),"MissingAbsMsg",TRUE,"PerfectMsg")</f>
        <v/>
      </c>
      <c r="G13" s="118" t="str">
        <f ca="1">_xlfn.IFS(ISBLANK('Page A'!G13),"",IF(NOT(ISNA('#_Page A'!G13)),IF(ISNA('Page A'!G13),TRUE,FALSE),FALSE),"StuNAMsg",IF(AND(ISNA('#_Page A'!G13),ISNA('Page A'!G13)),TRUE,FALSE),"PerfectMsg",IF(NOT(ISERROR('#_Page A'!G13)),IF(ISERROR('Page A'!G13),TRUE,FALSE),FALSE),"StuErrorMsg",IF(TYPE('#_Page A'!G13)&lt;&gt;TYPE('Page A'!G13),TRUE,FALSE),"WrongTypeMsg",IF(_xlfn.ISFORMULA('#_Page A'!G13),IF(NOT(_xlfn.ISFORMULA('Page A'!G13)),TRUE),FALSE),"MissingFormulaMsg",IF(NOT(AND(ISNUMBER(FIND("[",_xlfn.FORMULATEXT('#_Page A'!G13))),ISNUMBER(FIND("!",_xlfn.FORMULATEXT('#_Page A'!G13))))),AND(ISNUMBER(FIND("[",_xlfn.FORMULATEXT('Page A'!G13))),ISNUMBER(FIND("!",_xlfn.FORMULATEXT('Page A'!G13)))),FALSE),"ExternalRefsMsg",IF(ISNUMBER('#_Page A'!G13),IF(ABS('#_Page A'!G13-'Page A'!G13)&gt;0.00001,TRUE,FALSE),IF('#_Page A'!G13&lt;&gt;'Page A'!G13,TRUE,FALSE)),IF(ISNUMBER('#_Page A'!G13),IF('#_Page A'!G13&gt;'Page A'!G13,"TooLow","TooHigh"),"WrongAnswer"),NOT(_xlfn.ISFORMULA('#_Page A'!G13)),"PerfectMsg",IF((LEN(SUBSTITUTE(SUBSTITUTE(SUBSTITUTE(SUBSTITUTE(SUBSTITUTE(SUBSTITUTE(SUBSTITUTE(SUBSTITUTE(SUBSTITUTE(SUBSTITUTE(SUBSTITUTE(SUBSTITUTE(SUBSTITUTE(SUBSTITUTE(SUBSTITUTE(SUBSTITUTE(SUBSTITUTE(SUBSTITUTE(SUBSTITUTE(SUBSTITUTE(SUBSTITUTE(SUBSTITUTE(SUBSTITUTE(SUBSTITUTE(IF(_xlfn.ISFORMULA('Page A'!G13),_xlfn.FORMULATEXT('Page A'!G13),'Page A'!G13),"9","#"),"8","#"),"7","#"),"6","#"),"5","#"),"4","#"),"3","#"),"2","#"),"1","#"),"0","#"),CHAR(10),""),"$",""),"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A'!G13),_xlfn.FORMULATEXT('Page A'!G13),'Page A'!G13),"9","#"),"8","#"),"7","#"),"6","#"),"5","#"),"4","#"),"3","#"),"2","#"),"1","#"),"0","#"),CHAR(10),""),"$",""),"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A'!G13),_xlfn.FORMULATEXT('#_Page A'!G13),'#_Page A'!G13),"9","#"),"8","#"),"7","#"),"6","#"),"5","#"),"4","#"),"3","#"),"2","#"),"1","#"),"0","#"),CHAR(10),""),"$",""),"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A'!G13),_xlfn.FORMULATEXT('#_Page A'!G13),'#_Page A'!G13),"9","#"),"8","#"),"7","#"),"6","#"),"5","#"),"4","#"),"3","#"),"2","#"),"1","#"),"0","#"),CHAR(10),""),"$","")," ",""),",","@"),"&gt;","@"),"&lt;","@"),"=","@"),")","@"),"(","@"),"^","@"),"/","@"),"+","@"),"*","@"),"-","@"),"@#","")))/2,TRUE,FALSE),"HardCodeMsg",IF(LEN(IF(_xlfn.ISFORMULA('Page A'!G13),_xlfn.FORMULATEXT('Page A'!G13),'Page A'!G13))-LEN(SUBSTITUTE(IF(_xlfn.ISFORMULA('Page A'!G13),_xlfn.FORMULATEXT('Page A'!G13),'Page A'!G13),"""",""))&gt;LEN(IF(_xlfn.ISFORMULA('#_Page A'!G13),_xlfn.FORMULATEXT('#_Page A'!G13),'#_Page A'!G13))-LEN(SUBSTITUTE(IF(_xlfn.ISFORMULA('#_Page A'!G13),_xlfn.FORMULATEXT('#_Page A'!G13),'#_Page A'!G13),"""","")),TRUE,FALSE),"HardQuoteMsg",IF(LEN(IF(_xlfn.ISFORMULA('Page A'!G13),_xlfn.FORMULATEXT('Page A'!G13),'Page A'!G13))-LEN(SUBSTITUTE(IF(_xlfn.ISFORMULA('Page A'!G13),_xlfn.FORMULATEXT('Page A'!G13),'Page A'!G13),"$",""))&lt;0.5*(LEN(IF(_xlfn.ISFORMULA('#_Page A'!G13),_xlfn.FORMULATEXT('#_Page A'!G13),'#_Page A'!G13))-LEN(SUBSTITUTE(IF(_xlfn.ISFORMULA('#_Page A'!G13),_xlfn.FORMULATEXT('#_Page A'!G13),'#_Page A'!G13),"$",""))),TRUE,FALSE),"MissingAbsMsg",TRUE,"PerfectMsg")</f>
        <v/>
      </c>
      <c r="H13" s="118" t="str">
        <f ca="1">_xlfn.IFS(ISBLANK('Page A'!H13),"",IF(NOT(ISNA('#_Page A'!H13)),IF(ISNA('Page A'!H13),TRUE,FALSE),FALSE),"StuNAMsg",IF(AND(ISNA('#_Page A'!H13),ISNA('Page A'!H13)),TRUE,FALSE),"PerfectMsg",IF(NOT(ISERROR('#_Page A'!H13)),IF(ISERROR('Page A'!H13),TRUE,FALSE),FALSE),"StuErrorMsg",IF(TYPE('#_Page A'!H13)&lt;&gt;TYPE('Page A'!H13),TRUE,FALSE),"WrongTypeMsg",IF(_xlfn.ISFORMULA('#_Page A'!H13),IF(NOT(_xlfn.ISFORMULA('Page A'!H13)),TRUE),FALSE),"MissingFormulaMsg",IF(NOT(AND(ISNUMBER(FIND("[",_xlfn.FORMULATEXT('#_Page A'!H13))),ISNUMBER(FIND("!",_xlfn.FORMULATEXT('#_Page A'!H13))))),AND(ISNUMBER(FIND("[",_xlfn.FORMULATEXT('Page A'!H13))),ISNUMBER(FIND("!",_xlfn.FORMULATEXT('Page A'!H13)))),FALSE),"ExternalRefsMsg",IF(ISNUMBER('#_Page A'!H13),IF(ABS('#_Page A'!H13-'Page A'!H13)&gt;0.00001,TRUE,FALSE),IF('#_Page A'!H13&lt;&gt;'Page A'!H13,TRUE,FALSE)),IF(ISNUMBER('#_Page A'!H13),IF('#_Page A'!H13&gt;'Page A'!H13,"TooLow","TooHigh"),"WrongAnswer"),NOT(_xlfn.ISFORMULA('#_Page A'!H13)),"PerfectMsg",IF((LEN(SUBSTITUTE(SUBSTITUTE(SUBSTITUTE(SUBSTITUTE(SUBSTITUTE(SUBSTITUTE(SUBSTITUTE(SUBSTITUTE(SUBSTITUTE(SUBSTITUTE(SUBSTITUTE(SUBSTITUTE(SUBSTITUTE(SUBSTITUTE(SUBSTITUTE(SUBSTITUTE(SUBSTITUTE(SUBSTITUTE(SUBSTITUTE(SUBSTITUTE(SUBSTITUTE(SUBSTITUTE(SUBSTITUTE(SUBSTITUTE(IF(_xlfn.ISFORMULA('Page A'!H13),_xlfn.FORMULATEXT('Page A'!H13),'Page A'!H13),"9","#"),"8","#"),"7","#"),"6","#"),"5","#"),"4","#"),"3","#"),"2","#"),"1","#"),"0","#"),CHAR(10),""),"$",""),"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A'!H13),_xlfn.FORMULATEXT('Page A'!H13),'Page A'!H13),"9","#"),"8","#"),"7","#"),"6","#"),"5","#"),"4","#"),"3","#"),"2","#"),"1","#"),"0","#"),CHAR(10),""),"$",""),"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A'!H13),_xlfn.FORMULATEXT('#_Page A'!H13),'#_Page A'!H13),"9","#"),"8","#"),"7","#"),"6","#"),"5","#"),"4","#"),"3","#"),"2","#"),"1","#"),"0","#"),CHAR(10),""),"$",""),"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A'!H13),_xlfn.FORMULATEXT('#_Page A'!H13),'#_Page A'!H13),"9","#"),"8","#"),"7","#"),"6","#"),"5","#"),"4","#"),"3","#"),"2","#"),"1","#"),"0","#"),CHAR(10),""),"$","")," ",""),",","@"),"&gt;","@"),"&lt;","@"),"=","@"),")","@"),"(","@"),"^","@"),"/","@"),"+","@"),"*","@"),"-","@"),"@#","")))/2,TRUE,FALSE),"HardCodeMsg",IF(LEN(IF(_xlfn.ISFORMULA('Page A'!H13),_xlfn.FORMULATEXT('Page A'!H13),'Page A'!H13))-LEN(SUBSTITUTE(IF(_xlfn.ISFORMULA('Page A'!H13),_xlfn.FORMULATEXT('Page A'!H13),'Page A'!H13),"""",""))&gt;LEN(IF(_xlfn.ISFORMULA('#_Page A'!H13),_xlfn.FORMULATEXT('#_Page A'!H13),'#_Page A'!H13))-LEN(SUBSTITUTE(IF(_xlfn.ISFORMULA('#_Page A'!H13),_xlfn.FORMULATEXT('#_Page A'!H13),'#_Page A'!H13),"""","")),TRUE,FALSE),"HardQuoteMsg",IF(LEN(IF(_xlfn.ISFORMULA('Page A'!H13),_xlfn.FORMULATEXT('Page A'!H13),'Page A'!H13))-LEN(SUBSTITUTE(IF(_xlfn.ISFORMULA('Page A'!H13),_xlfn.FORMULATEXT('Page A'!H13),'Page A'!H13),"$",""))&lt;0.5*(LEN(IF(_xlfn.ISFORMULA('#_Page A'!H13),_xlfn.FORMULATEXT('#_Page A'!H13),'#_Page A'!H13))-LEN(SUBSTITUTE(IF(_xlfn.ISFORMULA('#_Page A'!H13),_xlfn.FORMULATEXT('#_Page A'!H13),'#_Page A'!H13),"$",""))),TRUE,FALSE),"MissingAbsMsg",TRUE,"PerfectMsg")</f>
        <v/>
      </c>
      <c r="J13" s="119">
        <v>0</v>
      </c>
      <c r="K13" s="119"/>
      <c r="L13" s="119"/>
      <c r="M13" s="127" t="str">
        <f ca="1">_xlfn.IFS(ISBLANK('Page A'!M13),"",IF(NOT(ISNA('#_Page A'!M13)),IF(ISNA('Page A'!M13),TRUE,FALSE),FALSE),"StuNAMsg",IF(AND(ISNA('#_Page A'!M13),ISNA('Page A'!M13)),TRUE,FALSE),"PerfectMsg",IF(NOT(ISERROR('#_Page A'!M13)),IF(ISERROR('Page A'!M13),TRUE,FALSE),FALSE),"StuErrorMsg",IF(TYPE('#_Page A'!M13)&lt;&gt;TYPE('Page A'!M13),TRUE,FALSE),"WrongTypeMsg",IF(_xlfn.ISFORMULA('#_Page A'!M13),IF(NOT(_xlfn.ISFORMULA('Page A'!M13)),TRUE),FALSE),"MissingFormulaMsg",IF(NOT(AND(ISNUMBER(FIND("[",_xlfn.FORMULATEXT('#_Page A'!M13))),ISNUMBER(FIND("!",_xlfn.FORMULATEXT('#_Page A'!M13))))),AND(ISNUMBER(FIND("[",_xlfn.FORMULATEXT('Page A'!M13))),ISNUMBER(FIND("!",_xlfn.FORMULATEXT('Page A'!M13)))),FALSE),"ExternalRefsMsg",IF(ISNUMBER('#_Page A'!M13),IF(ABS('#_Page A'!M13-'Page A'!M13)&gt;0.00001,TRUE,FALSE),IF('#_Page A'!M13&lt;&gt;'Page A'!M13,TRUE,FALSE)),IF(ISNUMBER('#_Page A'!M13),IF('#_Page A'!M13&gt;'Page A'!M13,"TooLow","TooHigh"),"WrongAnswer"),NOT(_xlfn.ISFORMULA('#_Page A'!M13)),"PerfectMsg",IF((LEN(SUBSTITUTE(SUBSTITUTE(SUBSTITUTE(SUBSTITUTE(SUBSTITUTE(SUBSTITUTE(SUBSTITUTE(SUBSTITUTE(SUBSTITUTE(SUBSTITUTE(SUBSTITUTE(SUBSTITUTE(SUBSTITUTE(SUBSTITUTE(SUBSTITUTE(SUBSTITUTE(SUBSTITUTE(SUBSTITUTE(SUBSTITUTE(SUBSTITUTE(SUBSTITUTE(SUBSTITUTE(SUBSTITUTE(SUBSTITUTE(IF(_xlfn.ISFORMULA('Page A'!M13),_xlfn.FORMULATEXT('Page A'!M13),'Page A'!M13),"9","#"),"8","#"),"7","#"),"6","#"),"5","#"),"4","#"),"3","#"),"2","#"),"1","#"),"0","#"),CHAR(10),""),"$",""),"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A'!M13),_xlfn.FORMULATEXT('Page A'!M13),'Page A'!M13),"9","#"),"8","#"),"7","#"),"6","#"),"5","#"),"4","#"),"3","#"),"2","#"),"1","#"),"0","#"),CHAR(10),""),"$",""),"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A'!M13),_xlfn.FORMULATEXT('#_Page A'!M13),'#_Page A'!M13),"9","#"),"8","#"),"7","#"),"6","#"),"5","#"),"4","#"),"3","#"),"2","#"),"1","#"),"0","#"),CHAR(10),""),"$",""),"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A'!M13),_xlfn.FORMULATEXT('#_Page A'!M13),'#_Page A'!M13),"9","#"),"8","#"),"7","#"),"6","#"),"5","#"),"4","#"),"3","#"),"2","#"),"1","#"),"0","#"),CHAR(10),""),"$","")," ",""),",","@"),"&gt;","@"),"&lt;","@"),"=","@"),")","@"),"(","@"),"^","@"),"/","@"),"+","@"),"*","@"),"-","@"),"@#","")))/2,TRUE,FALSE),"HardCodeMsg",IF(LEN(IF(_xlfn.ISFORMULA('Page A'!M13),_xlfn.FORMULATEXT('Page A'!M13),'Page A'!M13))-LEN(SUBSTITUTE(IF(_xlfn.ISFORMULA('Page A'!M13),_xlfn.FORMULATEXT('Page A'!M13),'Page A'!M13),"""",""))&gt;LEN(IF(_xlfn.ISFORMULA('#_Page A'!M13),_xlfn.FORMULATEXT('#_Page A'!M13),'#_Page A'!M13))-LEN(SUBSTITUTE(IF(_xlfn.ISFORMULA('#_Page A'!M13),_xlfn.FORMULATEXT('#_Page A'!M13),'#_Page A'!M13),"""","")),TRUE,FALSE),"HardQuoteMsg",IF(LEN(IF(_xlfn.ISFORMULA('Page A'!M13),_xlfn.FORMULATEXT('Page A'!M13),'Page A'!M13))-LEN(SUBSTITUTE(IF(_xlfn.ISFORMULA('Page A'!M13),_xlfn.FORMULATEXT('Page A'!M13),'Page A'!M13),"$",""))&lt;0.5*(LEN(IF(_xlfn.ISFORMULA('#_Page A'!M13),_xlfn.FORMULATEXT('#_Page A'!M13),'#_Page A'!M13))-LEN(SUBSTITUTE(IF(_xlfn.ISFORMULA('#_Page A'!M13),_xlfn.FORMULATEXT('#_Page A'!M13),'#_Page A'!M13),"$",""))),TRUE,FALSE),"MissingAbsMsg",TRUE,"PerfectMsg")</f>
        <v/>
      </c>
    </row>
    <row r="14" spans="1:17" x14ac:dyDescent="0.15">
      <c r="A14" s="116">
        <v>0</v>
      </c>
      <c r="B14" s="118">
        <v>55</v>
      </c>
      <c r="C14" s="116">
        <v>0</v>
      </c>
      <c r="D14" s="118" t="str">
        <f ca="1">_xlfn.IFS(ISBLANK('Page A'!D14),"",IF(NOT(ISNA('#_Page A'!D14)),IF(ISNA('Page A'!D14),TRUE,FALSE),FALSE),"StuNAMsg",IF(AND(ISNA('#_Page A'!D14),ISNA('Page A'!D14)),TRUE,FALSE),"PerfectMsg",IF(NOT(ISERROR('#_Page A'!D14)),IF(ISERROR('Page A'!D14),TRUE,FALSE),FALSE),"StuErrorMsg",IF(TYPE('#_Page A'!D14)&lt;&gt;TYPE('Page A'!D14),TRUE,FALSE),"WrongTypeMsg",IF(_xlfn.ISFORMULA('#_Page A'!D14),IF(NOT(_xlfn.ISFORMULA('Page A'!D14)),TRUE),FALSE),"MissingFormulaMsg",IF(NOT(AND(ISNUMBER(FIND("[",_xlfn.FORMULATEXT('#_Page A'!D14))),ISNUMBER(FIND("!",_xlfn.FORMULATEXT('#_Page A'!D14))))),AND(ISNUMBER(FIND("[",_xlfn.FORMULATEXT('Page A'!D14))),ISNUMBER(FIND("!",_xlfn.FORMULATEXT('Page A'!D14)))),FALSE),"ExternalRefsMsg",IF(ISNUMBER('#_Page A'!D14),IF(ABS('#_Page A'!D14-'Page A'!D14)&gt;0.00001,TRUE,FALSE),IF('#_Page A'!D14&lt;&gt;'Page A'!D14,TRUE,FALSE)),IF(ISNUMBER('#_Page A'!D14),IF('#_Page A'!D14&gt;'Page A'!D14,"TooLow","TooHigh"),"WrongAnswer"),NOT(_xlfn.ISFORMULA('#_Page A'!D14)),"PerfectMsg",IF((LEN(SUBSTITUTE(SUBSTITUTE(SUBSTITUTE(SUBSTITUTE(SUBSTITUTE(SUBSTITUTE(SUBSTITUTE(SUBSTITUTE(SUBSTITUTE(SUBSTITUTE(SUBSTITUTE(SUBSTITUTE(SUBSTITUTE(SUBSTITUTE(SUBSTITUTE(SUBSTITUTE(SUBSTITUTE(SUBSTITUTE(SUBSTITUTE(SUBSTITUTE(SUBSTITUTE(SUBSTITUTE(SUBSTITUTE(SUBSTITUTE(IF(_xlfn.ISFORMULA('Page A'!D14),_xlfn.FORMULATEXT('Page A'!D14),'Page A'!D14),"9","#"),"8","#"),"7","#"),"6","#"),"5","#"),"4","#"),"3","#"),"2","#"),"1","#"),"0","#"),CHAR(10),""),"$",""),"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A'!D14),_xlfn.FORMULATEXT('Page A'!D14),'Page A'!D14),"9","#"),"8","#"),"7","#"),"6","#"),"5","#"),"4","#"),"3","#"),"2","#"),"1","#"),"0","#"),CHAR(10),""),"$",""),"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A'!D14),_xlfn.FORMULATEXT('#_Page A'!D14),'#_Page A'!D14),"9","#"),"8","#"),"7","#"),"6","#"),"5","#"),"4","#"),"3","#"),"2","#"),"1","#"),"0","#"),CHAR(10),""),"$",""),"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A'!D14),_xlfn.FORMULATEXT('#_Page A'!D14),'#_Page A'!D14),"9","#"),"8","#"),"7","#"),"6","#"),"5","#"),"4","#"),"3","#"),"2","#"),"1","#"),"0","#"),CHAR(10),""),"$","")," ",""),",","@"),"&gt;","@"),"&lt;","@"),"=","@"),")","@"),"(","@"),"^","@"),"/","@"),"+","@"),"*","@"),"-","@"),"@#","")))/2,TRUE,FALSE),"HardCodeMsg",IF(LEN(IF(_xlfn.ISFORMULA('Page A'!D14),_xlfn.FORMULATEXT('Page A'!D14),'Page A'!D14))-LEN(SUBSTITUTE(IF(_xlfn.ISFORMULA('Page A'!D14),_xlfn.FORMULATEXT('Page A'!D14),'Page A'!D14),"""",""))&gt;LEN(IF(_xlfn.ISFORMULA('#_Page A'!D14),_xlfn.FORMULATEXT('#_Page A'!D14),'#_Page A'!D14))-LEN(SUBSTITUTE(IF(_xlfn.ISFORMULA('#_Page A'!D14),_xlfn.FORMULATEXT('#_Page A'!D14),'#_Page A'!D14),"""","")),TRUE,FALSE),"HardQuoteMsg",IF(LEN(IF(_xlfn.ISFORMULA('Page A'!D14),_xlfn.FORMULATEXT('Page A'!D14),'Page A'!D14))-LEN(SUBSTITUTE(IF(_xlfn.ISFORMULA('Page A'!D14),_xlfn.FORMULATEXT('Page A'!D14),'Page A'!D14),"$",""))&lt;0.5*(LEN(IF(_xlfn.ISFORMULA('#_Page A'!D14),_xlfn.FORMULATEXT('#_Page A'!D14),'#_Page A'!D14))-LEN(SUBSTITUTE(IF(_xlfn.ISFORMULA('#_Page A'!D14),_xlfn.FORMULATEXT('#_Page A'!D14),'#_Page A'!D14),"$",""))),TRUE,FALSE),"MissingAbsMsg",TRUE,"PerfectMsg")</f>
        <v/>
      </c>
      <c r="E14" s="118" t="str">
        <f ca="1">_xlfn.IFS(ISBLANK('Page A'!E14),"",IF(NOT(ISNA('#_Page A'!E14)),IF(ISNA('Page A'!E14),TRUE,FALSE),FALSE),"StuNAMsg",IF(AND(ISNA('#_Page A'!E14),ISNA('Page A'!E14)),TRUE,FALSE),"PerfectMsg",IF(NOT(ISERROR('#_Page A'!E14)),IF(ISERROR('Page A'!E14),TRUE,FALSE),FALSE),"StuErrorMsg",IF(TYPE('#_Page A'!E14)&lt;&gt;TYPE('Page A'!E14),TRUE,FALSE),"WrongTypeMsg",IF(_xlfn.ISFORMULA('#_Page A'!E14),IF(NOT(_xlfn.ISFORMULA('Page A'!E14)),TRUE),FALSE),"MissingFormulaMsg",IF(NOT(AND(ISNUMBER(FIND("[",_xlfn.FORMULATEXT('#_Page A'!E14))),ISNUMBER(FIND("!",_xlfn.FORMULATEXT('#_Page A'!E14))))),AND(ISNUMBER(FIND("[",_xlfn.FORMULATEXT('Page A'!E14))),ISNUMBER(FIND("!",_xlfn.FORMULATEXT('Page A'!E14)))),FALSE),"ExternalRefsMsg",IF(ISNUMBER('#_Page A'!E14),IF(ABS('#_Page A'!E14-'Page A'!E14)&gt;0.00001,TRUE,FALSE),IF('#_Page A'!E14&lt;&gt;'Page A'!E14,TRUE,FALSE)),IF(ISNUMBER('#_Page A'!E14),IF('#_Page A'!E14&gt;'Page A'!E14,"TooLow","TooHigh"),"WrongAnswer"),NOT(_xlfn.ISFORMULA('#_Page A'!E14)),"PerfectMsg",IF((LEN(SUBSTITUTE(SUBSTITUTE(SUBSTITUTE(SUBSTITUTE(SUBSTITUTE(SUBSTITUTE(SUBSTITUTE(SUBSTITUTE(SUBSTITUTE(SUBSTITUTE(SUBSTITUTE(SUBSTITUTE(SUBSTITUTE(SUBSTITUTE(SUBSTITUTE(SUBSTITUTE(SUBSTITUTE(SUBSTITUTE(SUBSTITUTE(SUBSTITUTE(SUBSTITUTE(SUBSTITUTE(SUBSTITUTE(SUBSTITUTE(IF(_xlfn.ISFORMULA('Page A'!E14),_xlfn.FORMULATEXT('Page A'!E14),'Page A'!E14),"9","#"),"8","#"),"7","#"),"6","#"),"5","#"),"4","#"),"3","#"),"2","#"),"1","#"),"0","#"),CHAR(10),""),"$",""),"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A'!E14),_xlfn.FORMULATEXT('Page A'!E14),'Page A'!E14),"9","#"),"8","#"),"7","#"),"6","#"),"5","#"),"4","#"),"3","#"),"2","#"),"1","#"),"0","#"),CHAR(10),""),"$",""),"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A'!E14),_xlfn.FORMULATEXT('#_Page A'!E14),'#_Page A'!E14),"9","#"),"8","#"),"7","#"),"6","#"),"5","#"),"4","#"),"3","#"),"2","#"),"1","#"),"0","#"),CHAR(10),""),"$",""),"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A'!E14),_xlfn.FORMULATEXT('#_Page A'!E14),'#_Page A'!E14),"9","#"),"8","#"),"7","#"),"6","#"),"5","#"),"4","#"),"3","#"),"2","#"),"1","#"),"0","#"),CHAR(10),""),"$","")," ",""),",","@"),"&gt;","@"),"&lt;","@"),"=","@"),")","@"),"(","@"),"^","@"),"/","@"),"+","@"),"*","@"),"-","@"),"@#","")))/2,TRUE,FALSE),"HardCodeMsg",IF(LEN(IF(_xlfn.ISFORMULA('Page A'!E14),_xlfn.FORMULATEXT('Page A'!E14),'Page A'!E14))-LEN(SUBSTITUTE(IF(_xlfn.ISFORMULA('Page A'!E14),_xlfn.FORMULATEXT('Page A'!E14),'Page A'!E14),"""",""))&gt;LEN(IF(_xlfn.ISFORMULA('#_Page A'!E14),_xlfn.FORMULATEXT('#_Page A'!E14),'#_Page A'!E14))-LEN(SUBSTITUTE(IF(_xlfn.ISFORMULA('#_Page A'!E14),_xlfn.FORMULATEXT('#_Page A'!E14),'#_Page A'!E14),"""","")),TRUE,FALSE),"HardQuoteMsg",IF(LEN(IF(_xlfn.ISFORMULA('Page A'!E14),_xlfn.FORMULATEXT('Page A'!E14),'Page A'!E14))-LEN(SUBSTITUTE(IF(_xlfn.ISFORMULA('Page A'!E14),_xlfn.FORMULATEXT('Page A'!E14),'Page A'!E14),"$",""))&lt;0.5*(LEN(IF(_xlfn.ISFORMULA('#_Page A'!E14),_xlfn.FORMULATEXT('#_Page A'!E14),'#_Page A'!E14))-LEN(SUBSTITUTE(IF(_xlfn.ISFORMULA('#_Page A'!E14),_xlfn.FORMULATEXT('#_Page A'!E14),'#_Page A'!E14),"$",""))),TRUE,FALSE),"MissingAbsMsg",TRUE,"PerfectMsg")</f>
        <v/>
      </c>
      <c r="F14" s="118" t="str">
        <f ca="1">_xlfn.IFS(ISBLANK('Page A'!F14),"",IF(NOT(ISNA('#_Page A'!F14)),IF(ISNA('Page A'!F14),TRUE,FALSE),FALSE),"StuNAMsg",IF(AND(ISNA('#_Page A'!F14),ISNA('Page A'!F14)),TRUE,FALSE),"PerfectMsg",IF(NOT(ISERROR('#_Page A'!F14)),IF(ISERROR('Page A'!F14),TRUE,FALSE),FALSE),"StuErrorMsg",IF(TYPE('#_Page A'!F14)&lt;&gt;TYPE('Page A'!F14),TRUE,FALSE),"WrongTypeMsg",IF(_xlfn.ISFORMULA('#_Page A'!F14),IF(NOT(_xlfn.ISFORMULA('Page A'!F14)),TRUE),FALSE),"MissingFormulaMsg",IF(NOT(AND(ISNUMBER(FIND("[",_xlfn.FORMULATEXT('#_Page A'!F14))),ISNUMBER(FIND("!",_xlfn.FORMULATEXT('#_Page A'!F14))))),AND(ISNUMBER(FIND("[",_xlfn.FORMULATEXT('Page A'!F14))),ISNUMBER(FIND("!",_xlfn.FORMULATEXT('Page A'!F14)))),FALSE),"ExternalRefsMsg",IF(ISNUMBER('#_Page A'!F14),IF(ABS('#_Page A'!F14-'Page A'!F14)&gt;0.00001,TRUE,FALSE),IF('#_Page A'!F14&lt;&gt;'Page A'!F14,TRUE,FALSE)),IF(ISNUMBER('#_Page A'!F14),IF('#_Page A'!F14&gt;'Page A'!F14,"TooLow","TooHigh"),"WrongAnswer"),NOT(_xlfn.ISFORMULA('#_Page A'!F14)),"PerfectMsg",IF((LEN(SUBSTITUTE(SUBSTITUTE(SUBSTITUTE(SUBSTITUTE(SUBSTITUTE(SUBSTITUTE(SUBSTITUTE(SUBSTITUTE(SUBSTITUTE(SUBSTITUTE(SUBSTITUTE(SUBSTITUTE(SUBSTITUTE(SUBSTITUTE(SUBSTITUTE(SUBSTITUTE(SUBSTITUTE(SUBSTITUTE(SUBSTITUTE(SUBSTITUTE(SUBSTITUTE(SUBSTITUTE(SUBSTITUTE(SUBSTITUTE(IF(_xlfn.ISFORMULA('Page A'!F14),_xlfn.FORMULATEXT('Page A'!F14),'Page A'!F14),"9","#"),"8","#"),"7","#"),"6","#"),"5","#"),"4","#"),"3","#"),"2","#"),"1","#"),"0","#"),CHAR(10),""),"$",""),"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A'!F14),_xlfn.FORMULATEXT('Page A'!F14),'Page A'!F14),"9","#"),"8","#"),"7","#"),"6","#"),"5","#"),"4","#"),"3","#"),"2","#"),"1","#"),"0","#"),CHAR(10),""),"$",""),"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A'!F14),_xlfn.FORMULATEXT('#_Page A'!F14),'#_Page A'!F14),"9","#"),"8","#"),"7","#"),"6","#"),"5","#"),"4","#"),"3","#"),"2","#"),"1","#"),"0","#"),CHAR(10),""),"$",""),"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A'!F14),_xlfn.FORMULATEXT('#_Page A'!F14),'#_Page A'!F14),"9","#"),"8","#"),"7","#"),"6","#"),"5","#"),"4","#"),"3","#"),"2","#"),"1","#"),"0","#"),CHAR(10),""),"$","")," ",""),",","@"),"&gt;","@"),"&lt;","@"),"=","@"),")","@"),"(","@"),"^","@"),"/","@"),"+","@"),"*","@"),"-","@"),"@#","")))/2,TRUE,FALSE),"HardCodeMsg",IF(LEN(IF(_xlfn.ISFORMULA('Page A'!F14),_xlfn.FORMULATEXT('Page A'!F14),'Page A'!F14))-LEN(SUBSTITUTE(IF(_xlfn.ISFORMULA('Page A'!F14),_xlfn.FORMULATEXT('Page A'!F14),'Page A'!F14),"""",""))&gt;LEN(IF(_xlfn.ISFORMULA('#_Page A'!F14),_xlfn.FORMULATEXT('#_Page A'!F14),'#_Page A'!F14))-LEN(SUBSTITUTE(IF(_xlfn.ISFORMULA('#_Page A'!F14),_xlfn.FORMULATEXT('#_Page A'!F14),'#_Page A'!F14),"""","")),TRUE,FALSE),"HardQuoteMsg",IF(LEN(IF(_xlfn.ISFORMULA('Page A'!F14),_xlfn.FORMULATEXT('Page A'!F14),'Page A'!F14))-LEN(SUBSTITUTE(IF(_xlfn.ISFORMULA('Page A'!F14),_xlfn.FORMULATEXT('Page A'!F14),'Page A'!F14),"$",""))&lt;0.5*(LEN(IF(_xlfn.ISFORMULA('#_Page A'!F14),_xlfn.FORMULATEXT('#_Page A'!F14),'#_Page A'!F14))-LEN(SUBSTITUTE(IF(_xlfn.ISFORMULA('#_Page A'!F14),_xlfn.FORMULATEXT('#_Page A'!F14),'#_Page A'!F14),"$",""))),TRUE,FALSE),"MissingAbsMsg",TRUE,"PerfectMsg")</f>
        <v/>
      </c>
      <c r="G14" s="118" t="str">
        <f ca="1">_xlfn.IFS(ISBLANK('Page A'!G14),"",IF(NOT(ISNA('#_Page A'!G14)),IF(ISNA('Page A'!G14),TRUE,FALSE),FALSE),"StuNAMsg",IF(AND(ISNA('#_Page A'!G14),ISNA('Page A'!G14)),TRUE,FALSE),"PerfectMsg",IF(NOT(ISERROR('#_Page A'!G14)),IF(ISERROR('Page A'!G14),TRUE,FALSE),FALSE),"StuErrorMsg",IF(TYPE('#_Page A'!G14)&lt;&gt;TYPE('Page A'!G14),TRUE,FALSE),"WrongTypeMsg",IF(_xlfn.ISFORMULA('#_Page A'!G14),IF(NOT(_xlfn.ISFORMULA('Page A'!G14)),TRUE),FALSE),"MissingFormulaMsg",IF(NOT(AND(ISNUMBER(FIND("[",_xlfn.FORMULATEXT('#_Page A'!G14))),ISNUMBER(FIND("!",_xlfn.FORMULATEXT('#_Page A'!G14))))),AND(ISNUMBER(FIND("[",_xlfn.FORMULATEXT('Page A'!G14))),ISNUMBER(FIND("!",_xlfn.FORMULATEXT('Page A'!G14)))),FALSE),"ExternalRefsMsg",IF(ISNUMBER('#_Page A'!G14),IF(ABS('#_Page A'!G14-'Page A'!G14)&gt;0.00001,TRUE,FALSE),IF('#_Page A'!G14&lt;&gt;'Page A'!G14,TRUE,FALSE)),IF(ISNUMBER('#_Page A'!G14),IF('#_Page A'!G14&gt;'Page A'!G14,"TooLow","TooHigh"),"WrongAnswer"),NOT(_xlfn.ISFORMULA('#_Page A'!G14)),"PerfectMsg",IF((LEN(SUBSTITUTE(SUBSTITUTE(SUBSTITUTE(SUBSTITUTE(SUBSTITUTE(SUBSTITUTE(SUBSTITUTE(SUBSTITUTE(SUBSTITUTE(SUBSTITUTE(SUBSTITUTE(SUBSTITUTE(SUBSTITUTE(SUBSTITUTE(SUBSTITUTE(SUBSTITUTE(SUBSTITUTE(SUBSTITUTE(SUBSTITUTE(SUBSTITUTE(SUBSTITUTE(SUBSTITUTE(SUBSTITUTE(SUBSTITUTE(IF(_xlfn.ISFORMULA('Page A'!G14),_xlfn.FORMULATEXT('Page A'!G14),'Page A'!G14),"9","#"),"8","#"),"7","#"),"6","#"),"5","#"),"4","#"),"3","#"),"2","#"),"1","#"),"0","#"),CHAR(10),""),"$",""),"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A'!G14),_xlfn.FORMULATEXT('Page A'!G14),'Page A'!G14),"9","#"),"8","#"),"7","#"),"6","#"),"5","#"),"4","#"),"3","#"),"2","#"),"1","#"),"0","#"),CHAR(10),""),"$",""),"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A'!G14),_xlfn.FORMULATEXT('#_Page A'!G14),'#_Page A'!G14),"9","#"),"8","#"),"7","#"),"6","#"),"5","#"),"4","#"),"3","#"),"2","#"),"1","#"),"0","#"),CHAR(10),""),"$",""),"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A'!G14),_xlfn.FORMULATEXT('#_Page A'!G14),'#_Page A'!G14),"9","#"),"8","#"),"7","#"),"6","#"),"5","#"),"4","#"),"3","#"),"2","#"),"1","#"),"0","#"),CHAR(10),""),"$","")," ",""),",","@"),"&gt;","@"),"&lt;","@"),"=","@"),")","@"),"(","@"),"^","@"),"/","@"),"+","@"),"*","@"),"-","@"),"@#","")))/2,TRUE,FALSE),"HardCodeMsg",IF(LEN(IF(_xlfn.ISFORMULA('Page A'!G14),_xlfn.FORMULATEXT('Page A'!G14),'Page A'!G14))-LEN(SUBSTITUTE(IF(_xlfn.ISFORMULA('Page A'!G14),_xlfn.FORMULATEXT('Page A'!G14),'Page A'!G14),"""",""))&gt;LEN(IF(_xlfn.ISFORMULA('#_Page A'!G14),_xlfn.FORMULATEXT('#_Page A'!G14),'#_Page A'!G14))-LEN(SUBSTITUTE(IF(_xlfn.ISFORMULA('#_Page A'!G14),_xlfn.FORMULATEXT('#_Page A'!G14),'#_Page A'!G14),"""","")),TRUE,FALSE),"HardQuoteMsg",IF(LEN(IF(_xlfn.ISFORMULA('Page A'!G14),_xlfn.FORMULATEXT('Page A'!G14),'Page A'!G14))-LEN(SUBSTITUTE(IF(_xlfn.ISFORMULA('Page A'!G14),_xlfn.FORMULATEXT('Page A'!G14),'Page A'!G14),"$",""))&lt;0.5*(LEN(IF(_xlfn.ISFORMULA('#_Page A'!G14),_xlfn.FORMULATEXT('#_Page A'!G14),'#_Page A'!G14))-LEN(SUBSTITUTE(IF(_xlfn.ISFORMULA('#_Page A'!G14),_xlfn.FORMULATEXT('#_Page A'!G14),'#_Page A'!G14),"$",""))),TRUE,FALSE),"MissingAbsMsg",TRUE,"PerfectMsg")</f>
        <v/>
      </c>
      <c r="H14" s="118" t="str">
        <f ca="1">_xlfn.IFS(ISBLANK('Page A'!H14),"",IF(NOT(ISNA('#_Page A'!H14)),IF(ISNA('Page A'!H14),TRUE,FALSE),FALSE),"StuNAMsg",IF(AND(ISNA('#_Page A'!H14),ISNA('Page A'!H14)),TRUE,FALSE),"PerfectMsg",IF(NOT(ISERROR('#_Page A'!H14)),IF(ISERROR('Page A'!H14),TRUE,FALSE),FALSE),"StuErrorMsg",IF(TYPE('#_Page A'!H14)&lt;&gt;TYPE('Page A'!H14),TRUE,FALSE),"WrongTypeMsg",IF(_xlfn.ISFORMULA('#_Page A'!H14),IF(NOT(_xlfn.ISFORMULA('Page A'!H14)),TRUE),FALSE),"MissingFormulaMsg",IF(NOT(AND(ISNUMBER(FIND("[",_xlfn.FORMULATEXT('#_Page A'!H14))),ISNUMBER(FIND("!",_xlfn.FORMULATEXT('#_Page A'!H14))))),AND(ISNUMBER(FIND("[",_xlfn.FORMULATEXT('Page A'!H14))),ISNUMBER(FIND("!",_xlfn.FORMULATEXT('Page A'!H14)))),FALSE),"ExternalRefsMsg",IF(ISNUMBER('#_Page A'!H14),IF(ABS('#_Page A'!H14-'Page A'!H14)&gt;0.00001,TRUE,FALSE),IF('#_Page A'!H14&lt;&gt;'Page A'!H14,TRUE,FALSE)),IF(ISNUMBER('#_Page A'!H14),IF('#_Page A'!H14&gt;'Page A'!H14,"TooLow","TooHigh"),"WrongAnswer"),NOT(_xlfn.ISFORMULA('#_Page A'!H14)),"PerfectMsg",IF((LEN(SUBSTITUTE(SUBSTITUTE(SUBSTITUTE(SUBSTITUTE(SUBSTITUTE(SUBSTITUTE(SUBSTITUTE(SUBSTITUTE(SUBSTITUTE(SUBSTITUTE(SUBSTITUTE(SUBSTITUTE(SUBSTITUTE(SUBSTITUTE(SUBSTITUTE(SUBSTITUTE(SUBSTITUTE(SUBSTITUTE(SUBSTITUTE(SUBSTITUTE(SUBSTITUTE(SUBSTITUTE(SUBSTITUTE(SUBSTITUTE(IF(_xlfn.ISFORMULA('Page A'!H14),_xlfn.FORMULATEXT('Page A'!H14),'Page A'!H14),"9","#"),"8","#"),"7","#"),"6","#"),"5","#"),"4","#"),"3","#"),"2","#"),"1","#"),"0","#"),CHAR(10),""),"$",""),"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A'!H14),_xlfn.FORMULATEXT('Page A'!H14),'Page A'!H14),"9","#"),"8","#"),"7","#"),"6","#"),"5","#"),"4","#"),"3","#"),"2","#"),"1","#"),"0","#"),CHAR(10),""),"$",""),"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A'!H14),_xlfn.FORMULATEXT('#_Page A'!H14),'#_Page A'!H14),"9","#"),"8","#"),"7","#"),"6","#"),"5","#"),"4","#"),"3","#"),"2","#"),"1","#"),"0","#"),CHAR(10),""),"$",""),"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A'!H14),_xlfn.FORMULATEXT('#_Page A'!H14),'#_Page A'!H14),"9","#"),"8","#"),"7","#"),"6","#"),"5","#"),"4","#"),"3","#"),"2","#"),"1","#"),"0","#"),CHAR(10),""),"$","")," ",""),",","@"),"&gt;","@"),"&lt;","@"),"=","@"),")","@"),"(","@"),"^","@"),"/","@"),"+","@"),"*","@"),"-","@"),"@#","")))/2,TRUE,FALSE),"HardCodeMsg",IF(LEN(IF(_xlfn.ISFORMULA('Page A'!H14),_xlfn.FORMULATEXT('Page A'!H14),'Page A'!H14))-LEN(SUBSTITUTE(IF(_xlfn.ISFORMULA('Page A'!H14),_xlfn.FORMULATEXT('Page A'!H14),'Page A'!H14),"""",""))&gt;LEN(IF(_xlfn.ISFORMULA('#_Page A'!H14),_xlfn.FORMULATEXT('#_Page A'!H14),'#_Page A'!H14))-LEN(SUBSTITUTE(IF(_xlfn.ISFORMULA('#_Page A'!H14),_xlfn.FORMULATEXT('#_Page A'!H14),'#_Page A'!H14),"""","")),TRUE,FALSE),"HardQuoteMsg",IF(LEN(IF(_xlfn.ISFORMULA('Page A'!H14),_xlfn.FORMULATEXT('Page A'!H14),'Page A'!H14))-LEN(SUBSTITUTE(IF(_xlfn.ISFORMULA('Page A'!H14),_xlfn.FORMULATEXT('Page A'!H14),'Page A'!H14),"$",""))&lt;0.5*(LEN(IF(_xlfn.ISFORMULA('#_Page A'!H14),_xlfn.FORMULATEXT('#_Page A'!H14),'#_Page A'!H14))-LEN(SUBSTITUTE(IF(_xlfn.ISFORMULA('#_Page A'!H14),_xlfn.FORMULATEXT('#_Page A'!H14),'#_Page A'!H14),"$",""))),TRUE,FALSE),"MissingAbsMsg",TRUE,"PerfectMsg")</f>
        <v/>
      </c>
      <c r="J14" s="119">
        <v>0</v>
      </c>
      <c r="K14" s="119"/>
      <c r="L14" s="119"/>
      <c r="M14" s="127" t="str">
        <f ca="1">_xlfn.IFS(ISBLANK('Page A'!M14),"",IF(NOT(ISNA('#_Page A'!M14)),IF(ISNA('Page A'!M14),TRUE,FALSE),FALSE),"StuNAMsg",IF(AND(ISNA('#_Page A'!M14),ISNA('Page A'!M14)),TRUE,FALSE),"PerfectMsg",IF(NOT(ISERROR('#_Page A'!M14)),IF(ISERROR('Page A'!M14),TRUE,FALSE),FALSE),"StuErrorMsg",IF(TYPE('#_Page A'!M14)&lt;&gt;TYPE('Page A'!M14),TRUE,FALSE),"WrongTypeMsg",IF(_xlfn.ISFORMULA('#_Page A'!M14),IF(NOT(_xlfn.ISFORMULA('Page A'!M14)),TRUE),FALSE),"MissingFormulaMsg",IF(NOT(AND(ISNUMBER(FIND("[",_xlfn.FORMULATEXT('#_Page A'!M14))),ISNUMBER(FIND("!",_xlfn.FORMULATEXT('#_Page A'!M14))))),AND(ISNUMBER(FIND("[",_xlfn.FORMULATEXT('Page A'!M14))),ISNUMBER(FIND("!",_xlfn.FORMULATEXT('Page A'!M14)))),FALSE),"ExternalRefsMsg",IF(ISNUMBER('#_Page A'!M14),IF(ABS('#_Page A'!M14-'Page A'!M14)&gt;0.00001,TRUE,FALSE),IF('#_Page A'!M14&lt;&gt;'Page A'!M14,TRUE,FALSE)),IF(ISNUMBER('#_Page A'!M14),IF('#_Page A'!M14&gt;'Page A'!M14,"TooLow","TooHigh"),"WrongAnswer"),NOT(_xlfn.ISFORMULA('#_Page A'!M14)),"PerfectMsg",IF((LEN(SUBSTITUTE(SUBSTITUTE(SUBSTITUTE(SUBSTITUTE(SUBSTITUTE(SUBSTITUTE(SUBSTITUTE(SUBSTITUTE(SUBSTITUTE(SUBSTITUTE(SUBSTITUTE(SUBSTITUTE(SUBSTITUTE(SUBSTITUTE(SUBSTITUTE(SUBSTITUTE(SUBSTITUTE(SUBSTITUTE(SUBSTITUTE(SUBSTITUTE(SUBSTITUTE(SUBSTITUTE(SUBSTITUTE(SUBSTITUTE(IF(_xlfn.ISFORMULA('Page A'!M14),_xlfn.FORMULATEXT('Page A'!M14),'Page A'!M14),"9","#"),"8","#"),"7","#"),"6","#"),"5","#"),"4","#"),"3","#"),"2","#"),"1","#"),"0","#"),CHAR(10),""),"$",""),"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A'!M14),_xlfn.FORMULATEXT('Page A'!M14),'Page A'!M14),"9","#"),"8","#"),"7","#"),"6","#"),"5","#"),"4","#"),"3","#"),"2","#"),"1","#"),"0","#"),CHAR(10),""),"$",""),"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A'!M14),_xlfn.FORMULATEXT('#_Page A'!M14),'#_Page A'!M14),"9","#"),"8","#"),"7","#"),"6","#"),"5","#"),"4","#"),"3","#"),"2","#"),"1","#"),"0","#"),CHAR(10),""),"$",""),"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A'!M14),_xlfn.FORMULATEXT('#_Page A'!M14),'#_Page A'!M14),"9","#"),"8","#"),"7","#"),"6","#"),"5","#"),"4","#"),"3","#"),"2","#"),"1","#"),"0","#"),CHAR(10),""),"$","")," ",""),",","@"),"&gt;","@"),"&lt;","@"),"=","@"),")","@"),"(","@"),"^","@"),"/","@"),"+","@"),"*","@"),"-","@"),"@#","")))/2,TRUE,FALSE),"HardCodeMsg",IF(LEN(IF(_xlfn.ISFORMULA('Page A'!M14),_xlfn.FORMULATEXT('Page A'!M14),'Page A'!M14))-LEN(SUBSTITUTE(IF(_xlfn.ISFORMULA('Page A'!M14),_xlfn.FORMULATEXT('Page A'!M14),'Page A'!M14),"""",""))&gt;LEN(IF(_xlfn.ISFORMULA('#_Page A'!M14),_xlfn.FORMULATEXT('#_Page A'!M14),'#_Page A'!M14))-LEN(SUBSTITUTE(IF(_xlfn.ISFORMULA('#_Page A'!M14),_xlfn.FORMULATEXT('#_Page A'!M14),'#_Page A'!M14),"""","")),TRUE,FALSE),"HardQuoteMsg",IF(LEN(IF(_xlfn.ISFORMULA('Page A'!M14),_xlfn.FORMULATEXT('Page A'!M14),'Page A'!M14))-LEN(SUBSTITUTE(IF(_xlfn.ISFORMULA('Page A'!M14),_xlfn.FORMULATEXT('Page A'!M14),'Page A'!M14),"$",""))&lt;0.5*(LEN(IF(_xlfn.ISFORMULA('#_Page A'!M14),_xlfn.FORMULATEXT('#_Page A'!M14),'#_Page A'!M14))-LEN(SUBSTITUTE(IF(_xlfn.ISFORMULA('#_Page A'!M14),_xlfn.FORMULATEXT('#_Page A'!M14),'#_Page A'!M14),"$",""))),TRUE,FALSE),"MissingAbsMsg",TRUE,"PerfectMsg")</f>
        <v/>
      </c>
      <c r="P14" s="127" t="str">
        <f ca="1">_xlfn.IFS(ISBLANK('Page A'!P14),"",IF(NOT(ISNA('#_Page A'!P14)),IF(ISNA('Page A'!P14),TRUE,FALSE),FALSE),"StuNAMsg",IF(AND(ISNA('#_Page A'!P14),ISNA('Page A'!P14)),TRUE,FALSE),"PerfectMsg",IF(NOT(ISERROR('#_Page A'!P14)),IF(ISERROR('Page A'!P14),TRUE,FALSE),FALSE),"StuErrorMsg",IF(TYPE('#_Page A'!P14)&lt;&gt;TYPE('Page A'!P14),TRUE,FALSE),"WrongTypeMsg",IF(_xlfn.ISFORMULA('#_Page A'!P14),IF(NOT(_xlfn.ISFORMULA('Page A'!P14)),TRUE),FALSE),"MissingFormulaMsg",IF(NOT(AND(ISNUMBER(FIND("[",_xlfn.FORMULATEXT('#_Page A'!P14))),ISNUMBER(FIND("!",_xlfn.FORMULATEXT('#_Page A'!P14))))),AND(ISNUMBER(FIND("[",_xlfn.FORMULATEXT('Page A'!P14))),ISNUMBER(FIND("!",_xlfn.FORMULATEXT('Page A'!P14)))),FALSE),"ExternalRefsMsg",IF(ISNUMBER('#_Page A'!P14),IF(ABS('#_Page A'!P14-'Page A'!P14)&gt;0.00001,TRUE,FALSE),IF('#_Page A'!P14&lt;&gt;'Page A'!P14,TRUE,FALSE)),IF(ISNUMBER('#_Page A'!P14),IF('#_Page A'!P14&gt;'Page A'!P14,"TooLow","TooHigh"),"WrongAnswer"),NOT(_xlfn.ISFORMULA('#_Page A'!P14)),"PerfectMsg",IF((LEN(SUBSTITUTE(SUBSTITUTE(SUBSTITUTE(SUBSTITUTE(SUBSTITUTE(SUBSTITUTE(SUBSTITUTE(SUBSTITUTE(SUBSTITUTE(SUBSTITUTE(SUBSTITUTE(SUBSTITUTE(SUBSTITUTE(SUBSTITUTE(SUBSTITUTE(SUBSTITUTE(SUBSTITUTE(SUBSTITUTE(SUBSTITUTE(SUBSTITUTE(SUBSTITUTE(SUBSTITUTE(SUBSTITUTE(SUBSTITUTE(IF(_xlfn.ISFORMULA('Page A'!P14),_xlfn.FORMULATEXT('Page A'!P14),'Page A'!P14),"9","#"),"8","#"),"7","#"),"6","#"),"5","#"),"4","#"),"3","#"),"2","#"),"1","#"),"0","#"),CHAR(10),""),"$",""),"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A'!P14),_xlfn.FORMULATEXT('Page A'!P14),'Page A'!P14),"9","#"),"8","#"),"7","#"),"6","#"),"5","#"),"4","#"),"3","#"),"2","#"),"1","#"),"0","#"),CHAR(10),""),"$",""),"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A'!P14),_xlfn.FORMULATEXT('#_Page A'!P14),'#_Page A'!P14),"9","#"),"8","#"),"7","#"),"6","#"),"5","#"),"4","#"),"3","#"),"2","#"),"1","#"),"0","#"),CHAR(10),""),"$",""),"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A'!P14),_xlfn.FORMULATEXT('#_Page A'!P14),'#_Page A'!P14),"9","#"),"8","#"),"7","#"),"6","#"),"5","#"),"4","#"),"3","#"),"2","#"),"1","#"),"0","#"),CHAR(10),""),"$","")," ",""),",","@"),"&gt;","@"),"&lt;","@"),"=","@"),")","@"),"(","@"),"^","@"),"/","@"),"+","@"),"*","@"),"-","@"),"@#","")))/2,TRUE,FALSE),"HardCodeMsg",IF(LEN(IF(_xlfn.ISFORMULA('Page A'!P14),_xlfn.FORMULATEXT('Page A'!P14),'Page A'!P14))-LEN(SUBSTITUTE(IF(_xlfn.ISFORMULA('Page A'!P14),_xlfn.FORMULATEXT('Page A'!P14),'Page A'!P14),"""",""))&gt;LEN(IF(_xlfn.ISFORMULA('#_Page A'!P14),_xlfn.FORMULATEXT('#_Page A'!P14),'#_Page A'!P14))-LEN(SUBSTITUTE(IF(_xlfn.ISFORMULA('#_Page A'!P14),_xlfn.FORMULATEXT('#_Page A'!P14),'#_Page A'!P14),"""","")),TRUE,FALSE),"HardQuoteMsg",IF(LEN(IF(_xlfn.ISFORMULA('Page A'!P14),_xlfn.FORMULATEXT('Page A'!P14),'Page A'!P14))-LEN(SUBSTITUTE(IF(_xlfn.ISFORMULA('Page A'!P14),_xlfn.FORMULATEXT('Page A'!P14),'Page A'!P14),"$",""))&lt;0.5*(LEN(IF(_xlfn.ISFORMULA('#_Page A'!P14),_xlfn.FORMULATEXT('#_Page A'!P14),'#_Page A'!P14))-LEN(SUBSTITUTE(IF(_xlfn.ISFORMULA('#_Page A'!P14),_xlfn.FORMULATEXT('#_Page A'!P14),'#_Page A'!P14),"$",""))),TRUE,FALSE),"MissingAbsMsg",TRUE,"PerfectMsg")</f>
        <v/>
      </c>
    </row>
    <row r="15" spans="1:17" x14ac:dyDescent="0.15">
      <c r="A15" s="116">
        <v>0</v>
      </c>
      <c r="B15" s="118">
        <v>60</v>
      </c>
      <c r="C15" s="116">
        <v>0</v>
      </c>
      <c r="D15" s="118" t="str">
        <f ca="1">_xlfn.IFS(ISBLANK('Page A'!D15),"",IF(NOT(ISNA('#_Page A'!D15)),IF(ISNA('Page A'!D15),TRUE,FALSE),FALSE),"StuNAMsg",IF(AND(ISNA('#_Page A'!D15),ISNA('Page A'!D15)),TRUE,FALSE),"PerfectMsg",IF(NOT(ISERROR('#_Page A'!D15)),IF(ISERROR('Page A'!D15),TRUE,FALSE),FALSE),"StuErrorMsg",IF(TYPE('#_Page A'!D15)&lt;&gt;TYPE('Page A'!D15),TRUE,FALSE),"WrongTypeMsg",IF(_xlfn.ISFORMULA('#_Page A'!D15),IF(NOT(_xlfn.ISFORMULA('Page A'!D15)),TRUE),FALSE),"MissingFormulaMsg",IF(NOT(AND(ISNUMBER(FIND("[",_xlfn.FORMULATEXT('#_Page A'!D15))),ISNUMBER(FIND("!",_xlfn.FORMULATEXT('#_Page A'!D15))))),AND(ISNUMBER(FIND("[",_xlfn.FORMULATEXT('Page A'!D15))),ISNUMBER(FIND("!",_xlfn.FORMULATEXT('Page A'!D15)))),FALSE),"ExternalRefsMsg",IF(ISNUMBER('#_Page A'!D15),IF(ABS('#_Page A'!D15-'Page A'!D15)&gt;0.00001,TRUE,FALSE),IF('#_Page A'!D15&lt;&gt;'Page A'!D15,TRUE,FALSE)),IF(ISNUMBER('#_Page A'!D15),IF('#_Page A'!D15&gt;'Page A'!D15,"TooLow","TooHigh"),"WrongAnswer"),NOT(_xlfn.ISFORMULA('#_Page A'!D15)),"PerfectMsg",IF((LEN(SUBSTITUTE(SUBSTITUTE(SUBSTITUTE(SUBSTITUTE(SUBSTITUTE(SUBSTITUTE(SUBSTITUTE(SUBSTITUTE(SUBSTITUTE(SUBSTITUTE(SUBSTITUTE(SUBSTITUTE(SUBSTITUTE(SUBSTITUTE(SUBSTITUTE(SUBSTITUTE(SUBSTITUTE(SUBSTITUTE(SUBSTITUTE(SUBSTITUTE(SUBSTITUTE(SUBSTITUTE(SUBSTITUTE(SUBSTITUTE(IF(_xlfn.ISFORMULA('Page A'!D15),_xlfn.FORMULATEXT('Page A'!D15),'Page A'!D15),"9","#"),"8","#"),"7","#"),"6","#"),"5","#"),"4","#"),"3","#"),"2","#"),"1","#"),"0","#"),CHAR(10),""),"$",""),"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A'!D15),_xlfn.FORMULATEXT('Page A'!D15),'Page A'!D15),"9","#"),"8","#"),"7","#"),"6","#"),"5","#"),"4","#"),"3","#"),"2","#"),"1","#"),"0","#"),CHAR(10),""),"$",""),"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A'!D15),_xlfn.FORMULATEXT('#_Page A'!D15),'#_Page A'!D15),"9","#"),"8","#"),"7","#"),"6","#"),"5","#"),"4","#"),"3","#"),"2","#"),"1","#"),"0","#"),CHAR(10),""),"$",""),"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A'!D15),_xlfn.FORMULATEXT('#_Page A'!D15),'#_Page A'!D15),"9","#"),"8","#"),"7","#"),"6","#"),"5","#"),"4","#"),"3","#"),"2","#"),"1","#"),"0","#"),CHAR(10),""),"$","")," ",""),",","@"),"&gt;","@"),"&lt;","@"),"=","@"),")","@"),"(","@"),"^","@"),"/","@"),"+","@"),"*","@"),"-","@"),"@#","")))/2,TRUE,FALSE),"HardCodeMsg",IF(LEN(IF(_xlfn.ISFORMULA('Page A'!D15),_xlfn.FORMULATEXT('Page A'!D15),'Page A'!D15))-LEN(SUBSTITUTE(IF(_xlfn.ISFORMULA('Page A'!D15),_xlfn.FORMULATEXT('Page A'!D15),'Page A'!D15),"""",""))&gt;LEN(IF(_xlfn.ISFORMULA('#_Page A'!D15),_xlfn.FORMULATEXT('#_Page A'!D15),'#_Page A'!D15))-LEN(SUBSTITUTE(IF(_xlfn.ISFORMULA('#_Page A'!D15),_xlfn.FORMULATEXT('#_Page A'!D15),'#_Page A'!D15),"""","")),TRUE,FALSE),"HardQuoteMsg",IF(LEN(IF(_xlfn.ISFORMULA('Page A'!D15),_xlfn.FORMULATEXT('Page A'!D15),'Page A'!D15))-LEN(SUBSTITUTE(IF(_xlfn.ISFORMULA('Page A'!D15),_xlfn.FORMULATEXT('Page A'!D15),'Page A'!D15),"$",""))&lt;0.5*(LEN(IF(_xlfn.ISFORMULA('#_Page A'!D15),_xlfn.FORMULATEXT('#_Page A'!D15),'#_Page A'!D15))-LEN(SUBSTITUTE(IF(_xlfn.ISFORMULA('#_Page A'!D15),_xlfn.FORMULATEXT('#_Page A'!D15),'#_Page A'!D15),"$",""))),TRUE,FALSE),"MissingAbsMsg",TRUE,"PerfectMsg")</f>
        <v/>
      </c>
      <c r="E15" s="118" t="str">
        <f ca="1">_xlfn.IFS(ISBLANK('Page A'!E15),"",IF(NOT(ISNA('#_Page A'!E15)),IF(ISNA('Page A'!E15),TRUE,FALSE),FALSE),"StuNAMsg",IF(AND(ISNA('#_Page A'!E15),ISNA('Page A'!E15)),TRUE,FALSE),"PerfectMsg",IF(NOT(ISERROR('#_Page A'!E15)),IF(ISERROR('Page A'!E15),TRUE,FALSE),FALSE),"StuErrorMsg",IF(TYPE('#_Page A'!E15)&lt;&gt;TYPE('Page A'!E15),TRUE,FALSE),"WrongTypeMsg",IF(_xlfn.ISFORMULA('#_Page A'!E15),IF(NOT(_xlfn.ISFORMULA('Page A'!E15)),TRUE),FALSE),"MissingFormulaMsg",IF(NOT(AND(ISNUMBER(FIND("[",_xlfn.FORMULATEXT('#_Page A'!E15))),ISNUMBER(FIND("!",_xlfn.FORMULATEXT('#_Page A'!E15))))),AND(ISNUMBER(FIND("[",_xlfn.FORMULATEXT('Page A'!E15))),ISNUMBER(FIND("!",_xlfn.FORMULATEXT('Page A'!E15)))),FALSE),"ExternalRefsMsg",IF(ISNUMBER('#_Page A'!E15),IF(ABS('#_Page A'!E15-'Page A'!E15)&gt;0.00001,TRUE,FALSE),IF('#_Page A'!E15&lt;&gt;'Page A'!E15,TRUE,FALSE)),IF(ISNUMBER('#_Page A'!E15),IF('#_Page A'!E15&gt;'Page A'!E15,"TooLow","TooHigh"),"WrongAnswer"),NOT(_xlfn.ISFORMULA('#_Page A'!E15)),"PerfectMsg",IF((LEN(SUBSTITUTE(SUBSTITUTE(SUBSTITUTE(SUBSTITUTE(SUBSTITUTE(SUBSTITUTE(SUBSTITUTE(SUBSTITUTE(SUBSTITUTE(SUBSTITUTE(SUBSTITUTE(SUBSTITUTE(SUBSTITUTE(SUBSTITUTE(SUBSTITUTE(SUBSTITUTE(SUBSTITUTE(SUBSTITUTE(SUBSTITUTE(SUBSTITUTE(SUBSTITUTE(SUBSTITUTE(SUBSTITUTE(SUBSTITUTE(IF(_xlfn.ISFORMULA('Page A'!E15),_xlfn.FORMULATEXT('Page A'!E15),'Page A'!E15),"9","#"),"8","#"),"7","#"),"6","#"),"5","#"),"4","#"),"3","#"),"2","#"),"1","#"),"0","#"),CHAR(10),""),"$",""),"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A'!E15),_xlfn.FORMULATEXT('Page A'!E15),'Page A'!E15),"9","#"),"8","#"),"7","#"),"6","#"),"5","#"),"4","#"),"3","#"),"2","#"),"1","#"),"0","#"),CHAR(10),""),"$",""),"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A'!E15),_xlfn.FORMULATEXT('#_Page A'!E15),'#_Page A'!E15),"9","#"),"8","#"),"7","#"),"6","#"),"5","#"),"4","#"),"3","#"),"2","#"),"1","#"),"0","#"),CHAR(10),""),"$",""),"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A'!E15),_xlfn.FORMULATEXT('#_Page A'!E15),'#_Page A'!E15),"9","#"),"8","#"),"7","#"),"6","#"),"5","#"),"4","#"),"3","#"),"2","#"),"1","#"),"0","#"),CHAR(10),""),"$","")," ",""),",","@"),"&gt;","@"),"&lt;","@"),"=","@"),")","@"),"(","@"),"^","@"),"/","@"),"+","@"),"*","@"),"-","@"),"@#","")))/2,TRUE,FALSE),"HardCodeMsg",IF(LEN(IF(_xlfn.ISFORMULA('Page A'!E15),_xlfn.FORMULATEXT('Page A'!E15),'Page A'!E15))-LEN(SUBSTITUTE(IF(_xlfn.ISFORMULA('Page A'!E15),_xlfn.FORMULATEXT('Page A'!E15),'Page A'!E15),"""",""))&gt;LEN(IF(_xlfn.ISFORMULA('#_Page A'!E15),_xlfn.FORMULATEXT('#_Page A'!E15),'#_Page A'!E15))-LEN(SUBSTITUTE(IF(_xlfn.ISFORMULA('#_Page A'!E15),_xlfn.FORMULATEXT('#_Page A'!E15),'#_Page A'!E15),"""","")),TRUE,FALSE),"HardQuoteMsg",IF(LEN(IF(_xlfn.ISFORMULA('Page A'!E15),_xlfn.FORMULATEXT('Page A'!E15),'Page A'!E15))-LEN(SUBSTITUTE(IF(_xlfn.ISFORMULA('Page A'!E15),_xlfn.FORMULATEXT('Page A'!E15),'Page A'!E15),"$",""))&lt;0.5*(LEN(IF(_xlfn.ISFORMULA('#_Page A'!E15),_xlfn.FORMULATEXT('#_Page A'!E15),'#_Page A'!E15))-LEN(SUBSTITUTE(IF(_xlfn.ISFORMULA('#_Page A'!E15),_xlfn.FORMULATEXT('#_Page A'!E15),'#_Page A'!E15),"$",""))),TRUE,FALSE),"MissingAbsMsg",TRUE,"PerfectMsg")</f>
        <v/>
      </c>
      <c r="F15" s="118" t="str">
        <f ca="1">_xlfn.IFS(ISBLANK('Page A'!F15),"",IF(NOT(ISNA('#_Page A'!F15)),IF(ISNA('Page A'!F15),TRUE,FALSE),FALSE),"StuNAMsg",IF(AND(ISNA('#_Page A'!F15),ISNA('Page A'!F15)),TRUE,FALSE),"PerfectMsg",IF(NOT(ISERROR('#_Page A'!F15)),IF(ISERROR('Page A'!F15),TRUE,FALSE),FALSE),"StuErrorMsg",IF(TYPE('#_Page A'!F15)&lt;&gt;TYPE('Page A'!F15),TRUE,FALSE),"WrongTypeMsg",IF(_xlfn.ISFORMULA('#_Page A'!F15),IF(NOT(_xlfn.ISFORMULA('Page A'!F15)),TRUE),FALSE),"MissingFormulaMsg",IF(NOT(AND(ISNUMBER(FIND("[",_xlfn.FORMULATEXT('#_Page A'!F15))),ISNUMBER(FIND("!",_xlfn.FORMULATEXT('#_Page A'!F15))))),AND(ISNUMBER(FIND("[",_xlfn.FORMULATEXT('Page A'!F15))),ISNUMBER(FIND("!",_xlfn.FORMULATEXT('Page A'!F15)))),FALSE),"ExternalRefsMsg",IF(ISNUMBER('#_Page A'!F15),IF(ABS('#_Page A'!F15-'Page A'!F15)&gt;0.00001,TRUE,FALSE),IF('#_Page A'!F15&lt;&gt;'Page A'!F15,TRUE,FALSE)),IF(ISNUMBER('#_Page A'!F15),IF('#_Page A'!F15&gt;'Page A'!F15,"TooLow","TooHigh"),"WrongAnswer"),NOT(_xlfn.ISFORMULA('#_Page A'!F15)),"PerfectMsg",IF((LEN(SUBSTITUTE(SUBSTITUTE(SUBSTITUTE(SUBSTITUTE(SUBSTITUTE(SUBSTITUTE(SUBSTITUTE(SUBSTITUTE(SUBSTITUTE(SUBSTITUTE(SUBSTITUTE(SUBSTITUTE(SUBSTITUTE(SUBSTITUTE(SUBSTITUTE(SUBSTITUTE(SUBSTITUTE(SUBSTITUTE(SUBSTITUTE(SUBSTITUTE(SUBSTITUTE(SUBSTITUTE(SUBSTITUTE(SUBSTITUTE(IF(_xlfn.ISFORMULA('Page A'!F15),_xlfn.FORMULATEXT('Page A'!F15),'Page A'!F15),"9","#"),"8","#"),"7","#"),"6","#"),"5","#"),"4","#"),"3","#"),"2","#"),"1","#"),"0","#"),CHAR(10),""),"$",""),"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A'!F15),_xlfn.FORMULATEXT('Page A'!F15),'Page A'!F15),"9","#"),"8","#"),"7","#"),"6","#"),"5","#"),"4","#"),"3","#"),"2","#"),"1","#"),"0","#"),CHAR(10),""),"$",""),"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A'!F15),_xlfn.FORMULATEXT('#_Page A'!F15),'#_Page A'!F15),"9","#"),"8","#"),"7","#"),"6","#"),"5","#"),"4","#"),"3","#"),"2","#"),"1","#"),"0","#"),CHAR(10),""),"$",""),"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A'!F15),_xlfn.FORMULATEXT('#_Page A'!F15),'#_Page A'!F15),"9","#"),"8","#"),"7","#"),"6","#"),"5","#"),"4","#"),"3","#"),"2","#"),"1","#"),"0","#"),CHAR(10),""),"$","")," ",""),",","@"),"&gt;","@"),"&lt;","@"),"=","@"),")","@"),"(","@"),"^","@"),"/","@"),"+","@"),"*","@"),"-","@"),"@#","")))/2,TRUE,FALSE),"HardCodeMsg",IF(LEN(IF(_xlfn.ISFORMULA('Page A'!F15),_xlfn.FORMULATEXT('Page A'!F15),'Page A'!F15))-LEN(SUBSTITUTE(IF(_xlfn.ISFORMULA('Page A'!F15),_xlfn.FORMULATEXT('Page A'!F15),'Page A'!F15),"""",""))&gt;LEN(IF(_xlfn.ISFORMULA('#_Page A'!F15),_xlfn.FORMULATEXT('#_Page A'!F15),'#_Page A'!F15))-LEN(SUBSTITUTE(IF(_xlfn.ISFORMULA('#_Page A'!F15),_xlfn.FORMULATEXT('#_Page A'!F15),'#_Page A'!F15),"""","")),TRUE,FALSE),"HardQuoteMsg",IF(LEN(IF(_xlfn.ISFORMULA('Page A'!F15),_xlfn.FORMULATEXT('Page A'!F15),'Page A'!F15))-LEN(SUBSTITUTE(IF(_xlfn.ISFORMULA('Page A'!F15),_xlfn.FORMULATEXT('Page A'!F15),'Page A'!F15),"$",""))&lt;0.5*(LEN(IF(_xlfn.ISFORMULA('#_Page A'!F15),_xlfn.FORMULATEXT('#_Page A'!F15),'#_Page A'!F15))-LEN(SUBSTITUTE(IF(_xlfn.ISFORMULA('#_Page A'!F15),_xlfn.FORMULATEXT('#_Page A'!F15),'#_Page A'!F15),"$",""))),TRUE,FALSE),"MissingAbsMsg",TRUE,"PerfectMsg")</f>
        <v/>
      </c>
      <c r="G15" s="118" t="str">
        <f ca="1">_xlfn.IFS(ISBLANK('Page A'!G15),"",IF(NOT(ISNA('#_Page A'!G15)),IF(ISNA('Page A'!G15),TRUE,FALSE),FALSE),"StuNAMsg",IF(AND(ISNA('#_Page A'!G15),ISNA('Page A'!G15)),TRUE,FALSE),"PerfectMsg",IF(NOT(ISERROR('#_Page A'!G15)),IF(ISERROR('Page A'!G15),TRUE,FALSE),FALSE),"StuErrorMsg",IF(TYPE('#_Page A'!G15)&lt;&gt;TYPE('Page A'!G15),TRUE,FALSE),"WrongTypeMsg",IF(_xlfn.ISFORMULA('#_Page A'!G15),IF(NOT(_xlfn.ISFORMULA('Page A'!G15)),TRUE),FALSE),"MissingFormulaMsg",IF(NOT(AND(ISNUMBER(FIND("[",_xlfn.FORMULATEXT('#_Page A'!G15))),ISNUMBER(FIND("!",_xlfn.FORMULATEXT('#_Page A'!G15))))),AND(ISNUMBER(FIND("[",_xlfn.FORMULATEXT('Page A'!G15))),ISNUMBER(FIND("!",_xlfn.FORMULATEXT('Page A'!G15)))),FALSE),"ExternalRefsMsg",IF(ISNUMBER('#_Page A'!G15),IF(ABS('#_Page A'!G15-'Page A'!G15)&gt;0.00001,TRUE,FALSE),IF('#_Page A'!G15&lt;&gt;'Page A'!G15,TRUE,FALSE)),IF(ISNUMBER('#_Page A'!G15),IF('#_Page A'!G15&gt;'Page A'!G15,"TooLow","TooHigh"),"WrongAnswer"),NOT(_xlfn.ISFORMULA('#_Page A'!G15)),"PerfectMsg",IF((LEN(SUBSTITUTE(SUBSTITUTE(SUBSTITUTE(SUBSTITUTE(SUBSTITUTE(SUBSTITUTE(SUBSTITUTE(SUBSTITUTE(SUBSTITUTE(SUBSTITUTE(SUBSTITUTE(SUBSTITUTE(SUBSTITUTE(SUBSTITUTE(SUBSTITUTE(SUBSTITUTE(SUBSTITUTE(SUBSTITUTE(SUBSTITUTE(SUBSTITUTE(SUBSTITUTE(SUBSTITUTE(SUBSTITUTE(SUBSTITUTE(IF(_xlfn.ISFORMULA('Page A'!G15),_xlfn.FORMULATEXT('Page A'!G15),'Page A'!G15),"9","#"),"8","#"),"7","#"),"6","#"),"5","#"),"4","#"),"3","#"),"2","#"),"1","#"),"0","#"),CHAR(10),""),"$",""),"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A'!G15),_xlfn.FORMULATEXT('Page A'!G15),'Page A'!G15),"9","#"),"8","#"),"7","#"),"6","#"),"5","#"),"4","#"),"3","#"),"2","#"),"1","#"),"0","#"),CHAR(10),""),"$",""),"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A'!G15),_xlfn.FORMULATEXT('#_Page A'!G15),'#_Page A'!G15),"9","#"),"8","#"),"7","#"),"6","#"),"5","#"),"4","#"),"3","#"),"2","#"),"1","#"),"0","#"),CHAR(10),""),"$",""),"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A'!G15),_xlfn.FORMULATEXT('#_Page A'!G15),'#_Page A'!G15),"9","#"),"8","#"),"7","#"),"6","#"),"5","#"),"4","#"),"3","#"),"2","#"),"1","#"),"0","#"),CHAR(10),""),"$","")," ",""),",","@"),"&gt;","@"),"&lt;","@"),"=","@"),")","@"),"(","@"),"^","@"),"/","@"),"+","@"),"*","@"),"-","@"),"@#","")))/2,TRUE,FALSE),"HardCodeMsg",IF(LEN(IF(_xlfn.ISFORMULA('Page A'!G15),_xlfn.FORMULATEXT('Page A'!G15),'Page A'!G15))-LEN(SUBSTITUTE(IF(_xlfn.ISFORMULA('Page A'!G15),_xlfn.FORMULATEXT('Page A'!G15),'Page A'!G15),"""",""))&gt;LEN(IF(_xlfn.ISFORMULA('#_Page A'!G15),_xlfn.FORMULATEXT('#_Page A'!G15),'#_Page A'!G15))-LEN(SUBSTITUTE(IF(_xlfn.ISFORMULA('#_Page A'!G15),_xlfn.FORMULATEXT('#_Page A'!G15),'#_Page A'!G15),"""","")),TRUE,FALSE),"HardQuoteMsg",IF(LEN(IF(_xlfn.ISFORMULA('Page A'!G15),_xlfn.FORMULATEXT('Page A'!G15),'Page A'!G15))-LEN(SUBSTITUTE(IF(_xlfn.ISFORMULA('Page A'!G15),_xlfn.FORMULATEXT('Page A'!G15),'Page A'!G15),"$",""))&lt;0.5*(LEN(IF(_xlfn.ISFORMULA('#_Page A'!G15),_xlfn.FORMULATEXT('#_Page A'!G15),'#_Page A'!G15))-LEN(SUBSTITUTE(IF(_xlfn.ISFORMULA('#_Page A'!G15),_xlfn.FORMULATEXT('#_Page A'!G15),'#_Page A'!G15),"$",""))),TRUE,FALSE),"MissingAbsMsg",TRUE,"PerfectMsg")</f>
        <v/>
      </c>
      <c r="H15" s="118" t="str">
        <f ca="1">_xlfn.IFS(ISBLANK('Page A'!H15),"",IF(NOT(ISNA('#_Page A'!H15)),IF(ISNA('Page A'!H15),TRUE,FALSE),FALSE),"StuNAMsg",IF(AND(ISNA('#_Page A'!H15),ISNA('Page A'!H15)),TRUE,FALSE),"PerfectMsg",IF(NOT(ISERROR('#_Page A'!H15)),IF(ISERROR('Page A'!H15),TRUE,FALSE),FALSE),"StuErrorMsg",IF(TYPE('#_Page A'!H15)&lt;&gt;TYPE('Page A'!H15),TRUE,FALSE),"WrongTypeMsg",IF(_xlfn.ISFORMULA('#_Page A'!H15),IF(NOT(_xlfn.ISFORMULA('Page A'!H15)),TRUE),FALSE),"MissingFormulaMsg",IF(NOT(AND(ISNUMBER(FIND("[",_xlfn.FORMULATEXT('#_Page A'!H15))),ISNUMBER(FIND("!",_xlfn.FORMULATEXT('#_Page A'!H15))))),AND(ISNUMBER(FIND("[",_xlfn.FORMULATEXT('Page A'!H15))),ISNUMBER(FIND("!",_xlfn.FORMULATEXT('Page A'!H15)))),FALSE),"ExternalRefsMsg",IF(ISNUMBER('#_Page A'!H15),IF(ABS('#_Page A'!H15-'Page A'!H15)&gt;0.00001,TRUE,FALSE),IF('#_Page A'!H15&lt;&gt;'Page A'!H15,TRUE,FALSE)),IF(ISNUMBER('#_Page A'!H15),IF('#_Page A'!H15&gt;'Page A'!H15,"TooLow","TooHigh"),"WrongAnswer"),NOT(_xlfn.ISFORMULA('#_Page A'!H15)),"PerfectMsg",IF((LEN(SUBSTITUTE(SUBSTITUTE(SUBSTITUTE(SUBSTITUTE(SUBSTITUTE(SUBSTITUTE(SUBSTITUTE(SUBSTITUTE(SUBSTITUTE(SUBSTITUTE(SUBSTITUTE(SUBSTITUTE(SUBSTITUTE(SUBSTITUTE(SUBSTITUTE(SUBSTITUTE(SUBSTITUTE(SUBSTITUTE(SUBSTITUTE(SUBSTITUTE(SUBSTITUTE(SUBSTITUTE(SUBSTITUTE(SUBSTITUTE(IF(_xlfn.ISFORMULA('Page A'!H15),_xlfn.FORMULATEXT('Page A'!H15),'Page A'!H15),"9","#"),"8","#"),"7","#"),"6","#"),"5","#"),"4","#"),"3","#"),"2","#"),"1","#"),"0","#"),CHAR(10),""),"$",""),"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A'!H15),_xlfn.FORMULATEXT('Page A'!H15),'Page A'!H15),"9","#"),"8","#"),"7","#"),"6","#"),"5","#"),"4","#"),"3","#"),"2","#"),"1","#"),"0","#"),CHAR(10),""),"$",""),"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A'!H15),_xlfn.FORMULATEXT('#_Page A'!H15),'#_Page A'!H15),"9","#"),"8","#"),"7","#"),"6","#"),"5","#"),"4","#"),"3","#"),"2","#"),"1","#"),"0","#"),CHAR(10),""),"$",""),"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A'!H15),_xlfn.FORMULATEXT('#_Page A'!H15),'#_Page A'!H15),"9","#"),"8","#"),"7","#"),"6","#"),"5","#"),"4","#"),"3","#"),"2","#"),"1","#"),"0","#"),CHAR(10),""),"$","")," ",""),",","@"),"&gt;","@"),"&lt;","@"),"=","@"),")","@"),"(","@"),"^","@"),"/","@"),"+","@"),"*","@"),"-","@"),"@#","")))/2,TRUE,FALSE),"HardCodeMsg",IF(LEN(IF(_xlfn.ISFORMULA('Page A'!H15),_xlfn.FORMULATEXT('Page A'!H15),'Page A'!H15))-LEN(SUBSTITUTE(IF(_xlfn.ISFORMULA('Page A'!H15),_xlfn.FORMULATEXT('Page A'!H15),'Page A'!H15),"""",""))&gt;LEN(IF(_xlfn.ISFORMULA('#_Page A'!H15),_xlfn.FORMULATEXT('#_Page A'!H15),'#_Page A'!H15))-LEN(SUBSTITUTE(IF(_xlfn.ISFORMULA('#_Page A'!H15),_xlfn.FORMULATEXT('#_Page A'!H15),'#_Page A'!H15),"""","")),TRUE,FALSE),"HardQuoteMsg",IF(LEN(IF(_xlfn.ISFORMULA('Page A'!H15),_xlfn.FORMULATEXT('Page A'!H15),'Page A'!H15))-LEN(SUBSTITUTE(IF(_xlfn.ISFORMULA('Page A'!H15),_xlfn.FORMULATEXT('Page A'!H15),'Page A'!H15),"$",""))&lt;0.5*(LEN(IF(_xlfn.ISFORMULA('#_Page A'!H15),_xlfn.FORMULATEXT('#_Page A'!H15),'#_Page A'!H15))-LEN(SUBSTITUTE(IF(_xlfn.ISFORMULA('#_Page A'!H15),_xlfn.FORMULATEXT('#_Page A'!H15),'#_Page A'!H15),"$",""))),TRUE,FALSE),"MissingAbsMsg",TRUE,"PerfectMsg")</f>
        <v/>
      </c>
      <c r="J15" s="119">
        <v>0</v>
      </c>
      <c r="K15" s="119"/>
      <c r="L15" s="119"/>
      <c r="M15" s="127" t="str">
        <f ca="1">_xlfn.IFS(ISBLANK('Page A'!M15),"",IF(NOT(ISNA('#_Page A'!M15)),IF(ISNA('Page A'!M15),TRUE,FALSE),FALSE),"StuNAMsg",IF(AND(ISNA('#_Page A'!M15),ISNA('Page A'!M15)),TRUE,FALSE),"PerfectMsg",IF(NOT(ISERROR('#_Page A'!M15)),IF(ISERROR('Page A'!M15),TRUE,FALSE),FALSE),"StuErrorMsg",IF(TYPE('#_Page A'!M15)&lt;&gt;TYPE('Page A'!M15),TRUE,FALSE),"WrongTypeMsg",IF(_xlfn.ISFORMULA('#_Page A'!M15),IF(NOT(_xlfn.ISFORMULA('Page A'!M15)),TRUE),FALSE),"MissingFormulaMsg",IF(NOT(AND(ISNUMBER(FIND("[",_xlfn.FORMULATEXT('#_Page A'!M15))),ISNUMBER(FIND("!",_xlfn.FORMULATEXT('#_Page A'!M15))))),AND(ISNUMBER(FIND("[",_xlfn.FORMULATEXT('Page A'!M15))),ISNUMBER(FIND("!",_xlfn.FORMULATEXT('Page A'!M15)))),FALSE),"ExternalRefsMsg",IF(ISNUMBER('#_Page A'!M15),IF(ABS('#_Page A'!M15-'Page A'!M15)&gt;0.00001,TRUE,FALSE),IF('#_Page A'!M15&lt;&gt;'Page A'!M15,TRUE,FALSE)),IF(ISNUMBER('#_Page A'!M15),IF('#_Page A'!M15&gt;'Page A'!M15,"TooLow","TooHigh"),"WrongAnswer"),NOT(_xlfn.ISFORMULA('#_Page A'!M15)),"PerfectMsg",IF((LEN(SUBSTITUTE(SUBSTITUTE(SUBSTITUTE(SUBSTITUTE(SUBSTITUTE(SUBSTITUTE(SUBSTITUTE(SUBSTITUTE(SUBSTITUTE(SUBSTITUTE(SUBSTITUTE(SUBSTITUTE(SUBSTITUTE(SUBSTITUTE(SUBSTITUTE(SUBSTITUTE(SUBSTITUTE(SUBSTITUTE(SUBSTITUTE(SUBSTITUTE(SUBSTITUTE(SUBSTITUTE(SUBSTITUTE(SUBSTITUTE(IF(_xlfn.ISFORMULA('Page A'!M15),_xlfn.FORMULATEXT('Page A'!M15),'Page A'!M15),"9","#"),"8","#"),"7","#"),"6","#"),"5","#"),"4","#"),"3","#"),"2","#"),"1","#"),"0","#"),CHAR(10),""),"$",""),"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A'!M15),_xlfn.FORMULATEXT('Page A'!M15),'Page A'!M15),"9","#"),"8","#"),"7","#"),"6","#"),"5","#"),"4","#"),"3","#"),"2","#"),"1","#"),"0","#"),CHAR(10),""),"$",""),"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A'!M15),_xlfn.FORMULATEXT('#_Page A'!M15),'#_Page A'!M15),"9","#"),"8","#"),"7","#"),"6","#"),"5","#"),"4","#"),"3","#"),"2","#"),"1","#"),"0","#"),CHAR(10),""),"$",""),"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A'!M15),_xlfn.FORMULATEXT('#_Page A'!M15),'#_Page A'!M15),"9","#"),"8","#"),"7","#"),"6","#"),"5","#"),"4","#"),"3","#"),"2","#"),"1","#"),"0","#"),CHAR(10),""),"$","")," ",""),",","@"),"&gt;","@"),"&lt;","@"),"=","@"),")","@"),"(","@"),"^","@"),"/","@"),"+","@"),"*","@"),"-","@"),"@#","")))/2,TRUE,FALSE),"HardCodeMsg",IF(LEN(IF(_xlfn.ISFORMULA('Page A'!M15),_xlfn.FORMULATEXT('Page A'!M15),'Page A'!M15))-LEN(SUBSTITUTE(IF(_xlfn.ISFORMULA('Page A'!M15),_xlfn.FORMULATEXT('Page A'!M15),'Page A'!M15),"""",""))&gt;LEN(IF(_xlfn.ISFORMULA('#_Page A'!M15),_xlfn.FORMULATEXT('#_Page A'!M15),'#_Page A'!M15))-LEN(SUBSTITUTE(IF(_xlfn.ISFORMULA('#_Page A'!M15),_xlfn.FORMULATEXT('#_Page A'!M15),'#_Page A'!M15),"""","")),TRUE,FALSE),"HardQuoteMsg",IF(LEN(IF(_xlfn.ISFORMULA('Page A'!M15),_xlfn.FORMULATEXT('Page A'!M15),'Page A'!M15))-LEN(SUBSTITUTE(IF(_xlfn.ISFORMULA('Page A'!M15),_xlfn.FORMULATEXT('Page A'!M15),'Page A'!M15),"$",""))&lt;0.5*(LEN(IF(_xlfn.ISFORMULA('#_Page A'!M15),_xlfn.FORMULATEXT('#_Page A'!M15),'#_Page A'!M15))-LEN(SUBSTITUTE(IF(_xlfn.ISFORMULA('#_Page A'!M15),_xlfn.FORMULATEXT('#_Page A'!M15),'#_Page A'!M15),"$",""))),TRUE,FALSE),"MissingAbsMsg",TRUE,"PerfectMsg")</f>
        <v/>
      </c>
    </row>
    <row r="16" spans="1:17" x14ac:dyDescent="0.15">
      <c r="A16" s="116">
        <v>0</v>
      </c>
      <c r="B16" s="118">
        <v>68</v>
      </c>
      <c r="C16" s="116">
        <v>0</v>
      </c>
      <c r="D16" s="118" t="str">
        <f ca="1">_xlfn.IFS(ISBLANK('Page A'!D16),"",IF(NOT(ISNA('#_Page A'!D16)),IF(ISNA('Page A'!D16),TRUE,FALSE),FALSE),"StuNAMsg",IF(AND(ISNA('#_Page A'!D16),ISNA('Page A'!D16)),TRUE,FALSE),"PerfectMsg",IF(NOT(ISERROR('#_Page A'!D16)),IF(ISERROR('Page A'!D16),TRUE,FALSE),FALSE),"StuErrorMsg",IF(TYPE('#_Page A'!D16)&lt;&gt;TYPE('Page A'!D16),TRUE,FALSE),"WrongTypeMsg",IF(_xlfn.ISFORMULA('#_Page A'!D16),IF(NOT(_xlfn.ISFORMULA('Page A'!D16)),TRUE),FALSE),"MissingFormulaMsg",IF(NOT(AND(ISNUMBER(FIND("[",_xlfn.FORMULATEXT('#_Page A'!D16))),ISNUMBER(FIND("!",_xlfn.FORMULATEXT('#_Page A'!D16))))),AND(ISNUMBER(FIND("[",_xlfn.FORMULATEXT('Page A'!D16))),ISNUMBER(FIND("!",_xlfn.FORMULATEXT('Page A'!D16)))),FALSE),"ExternalRefsMsg",IF(ISNUMBER('#_Page A'!D16),IF(ABS('#_Page A'!D16-'Page A'!D16)&gt;0.00001,TRUE,FALSE),IF('#_Page A'!D16&lt;&gt;'Page A'!D16,TRUE,FALSE)),IF(ISNUMBER('#_Page A'!D16),IF('#_Page A'!D16&gt;'Page A'!D16,"TooLow","TooHigh"),"WrongAnswer"),NOT(_xlfn.ISFORMULA('#_Page A'!D16)),"PerfectMsg",IF((LEN(SUBSTITUTE(SUBSTITUTE(SUBSTITUTE(SUBSTITUTE(SUBSTITUTE(SUBSTITUTE(SUBSTITUTE(SUBSTITUTE(SUBSTITUTE(SUBSTITUTE(SUBSTITUTE(SUBSTITUTE(SUBSTITUTE(SUBSTITUTE(SUBSTITUTE(SUBSTITUTE(SUBSTITUTE(SUBSTITUTE(SUBSTITUTE(SUBSTITUTE(SUBSTITUTE(SUBSTITUTE(SUBSTITUTE(SUBSTITUTE(IF(_xlfn.ISFORMULA('Page A'!D16),_xlfn.FORMULATEXT('Page A'!D16),'Page A'!D16),"9","#"),"8","#"),"7","#"),"6","#"),"5","#"),"4","#"),"3","#"),"2","#"),"1","#"),"0","#"),CHAR(10),""),"$",""),"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A'!D16),_xlfn.FORMULATEXT('Page A'!D16),'Page A'!D16),"9","#"),"8","#"),"7","#"),"6","#"),"5","#"),"4","#"),"3","#"),"2","#"),"1","#"),"0","#"),CHAR(10),""),"$",""),"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A'!D16),_xlfn.FORMULATEXT('#_Page A'!D16),'#_Page A'!D16),"9","#"),"8","#"),"7","#"),"6","#"),"5","#"),"4","#"),"3","#"),"2","#"),"1","#"),"0","#"),CHAR(10),""),"$",""),"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A'!D16),_xlfn.FORMULATEXT('#_Page A'!D16),'#_Page A'!D16),"9","#"),"8","#"),"7","#"),"6","#"),"5","#"),"4","#"),"3","#"),"2","#"),"1","#"),"0","#"),CHAR(10),""),"$","")," ",""),",","@"),"&gt;","@"),"&lt;","@"),"=","@"),")","@"),"(","@"),"^","@"),"/","@"),"+","@"),"*","@"),"-","@"),"@#","")))/2,TRUE,FALSE),"HardCodeMsg",IF(LEN(IF(_xlfn.ISFORMULA('Page A'!D16),_xlfn.FORMULATEXT('Page A'!D16),'Page A'!D16))-LEN(SUBSTITUTE(IF(_xlfn.ISFORMULA('Page A'!D16),_xlfn.FORMULATEXT('Page A'!D16),'Page A'!D16),"""",""))&gt;LEN(IF(_xlfn.ISFORMULA('#_Page A'!D16),_xlfn.FORMULATEXT('#_Page A'!D16),'#_Page A'!D16))-LEN(SUBSTITUTE(IF(_xlfn.ISFORMULA('#_Page A'!D16),_xlfn.FORMULATEXT('#_Page A'!D16),'#_Page A'!D16),"""","")),TRUE,FALSE),"HardQuoteMsg",IF(LEN(IF(_xlfn.ISFORMULA('Page A'!D16),_xlfn.FORMULATEXT('Page A'!D16),'Page A'!D16))-LEN(SUBSTITUTE(IF(_xlfn.ISFORMULA('Page A'!D16),_xlfn.FORMULATEXT('Page A'!D16),'Page A'!D16),"$",""))&lt;0.5*(LEN(IF(_xlfn.ISFORMULA('#_Page A'!D16),_xlfn.FORMULATEXT('#_Page A'!D16),'#_Page A'!D16))-LEN(SUBSTITUTE(IF(_xlfn.ISFORMULA('#_Page A'!D16),_xlfn.FORMULATEXT('#_Page A'!D16),'#_Page A'!D16),"$",""))),TRUE,FALSE),"MissingAbsMsg",TRUE,"PerfectMsg")</f>
        <v/>
      </c>
      <c r="E16" s="118" t="str">
        <f ca="1">_xlfn.IFS(ISBLANK('Page A'!E16),"",IF(NOT(ISNA('#_Page A'!E16)),IF(ISNA('Page A'!E16),TRUE,FALSE),FALSE),"StuNAMsg",IF(AND(ISNA('#_Page A'!E16),ISNA('Page A'!E16)),TRUE,FALSE),"PerfectMsg",IF(NOT(ISERROR('#_Page A'!E16)),IF(ISERROR('Page A'!E16),TRUE,FALSE),FALSE),"StuErrorMsg",IF(TYPE('#_Page A'!E16)&lt;&gt;TYPE('Page A'!E16),TRUE,FALSE),"WrongTypeMsg",IF(_xlfn.ISFORMULA('#_Page A'!E16),IF(NOT(_xlfn.ISFORMULA('Page A'!E16)),TRUE),FALSE),"MissingFormulaMsg",IF(NOT(AND(ISNUMBER(FIND("[",_xlfn.FORMULATEXT('#_Page A'!E16))),ISNUMBER(FIND("!",_xlfn.FORMULATEXT('#_Page A'!E16))))),AND(ISNUMBER(FIND("[",_xlfn.FORMULATEXT('Page A'!E16))),ISNUMBER(FIND("!",_xlfn.FORMULATEXT('Page A'!E16)))),FALSE),"ExternalRefsMsg",IF(ISNUMBER('#_Page A'!E16),IF(ABS('#_Page A'!E16-'Page A'!E16)&gt;0.00001,TRUE,FALSE),IF('#_Page A'!E16&lt;&gt;'Page A'!E16,TRUE,FALSE)),IF(ISNUMBER('#_Page A'!E16),IF('#_Page A'!E16&gt;'Page A'!E16,"TooLow","TooHigh"),"WrongAnswer"),NOT(_xlfn.ISFORMULA('#_Page A'!E16)),"PerfectMsg",IF((LEN(SUBSTITUTE(SUBSTITUTE(SUBSTITUTE(SUBSTITUTE(SUBSTITUTE(SUBSTITUTE(SUBSTITUTE(SUBSTITUTE(SUBSTITUTE(SUBSTITUTE(SUBSTITUTE(SUBSTITUTE(SUBSTITUTE(SUBSTITUTE(SUBSTITUTE(SUBSTITUTE(SUBSTITUTE(SUBSTITUTE(SUBSTITUTE(SUBSTITUTE(SUBSTITUTE(SUBSTITUTE(SUBSTITUTE(SUBSTITUTE(IF(_xlfn.ISFORMULA('Page A'!E16),_xlfn.FORMULATEXT('Page A'!E16),'Page A'!E16),"9","#"),"8","#"),"7","#"),"6","#"),"5","#"),"4","#"),"3","#"),"2","#"),"1","#"),"0","#"),CHAR(10),""),"$",""),"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A'!E16),_xlfn.FORMULATEXT('Page A'!E16),'Page A'!E16),"9","#"),"8","#"),"7","#"),"6","#"),"5","#"),"4","#"),"3","#"),"2","#"),"1","#"),"0","#"),CHAR(10),""),"$",""),"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A'!E16),_xlfn.FORMULATEXT('#_Page A'!E16),'#_Page A'!E16),"9","#"),"8","#"),"7","#"),"6","#"),"5","#"),"4","#"),"3","#"),"2","#"),"1","#"),"0","#"),CHAR(10),""),"$",""),"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A'!E16),_xlfn.FORMULATEXT('#_Page A'!E16),'#_Page A'!E16),"9","#"),"8","#"),"7","#"),"6","#"),"5","#"),"4","#"),"3","#"),"2","#"),"1","#"),"0","#"),CHAR(10),""),"$","")," ",""),",","@"),"&gt;","@"),"&lt;","@"),"=","@"),")","@"),"(","@"),"^","@"),"/","@"),"+","@"),"*","@"),"-","@"),"@#","")))/2,TRUE,FALSE),"HardCodeMsg",IF(LEN(IF(_xlfn.ISFORMULA('Page A'!E16),_xlfn.FORMULATEXT('Page A'!E16),'Page A'!E16))-LEN(SUBSTITUTE(IF(_xlfn.ISFORMULA('Page A'!E16),_xlfn.FORMULATEXT('Page A'!E16),'Page A'!E16),"""",""))&gt;LEN(IF(_xlfn.ISFORMULA('#_Page A'!E16),_xlfn.FORMULATEXT('#_Page A'!E16),'#_Page A'!E16))-LEN(SUBSTITUTE(IF(_xlfn.ISFORMULA('#_Page A'!E16),_xlfn.FORMULATEXT('#_Page A'!E16),'#_Page A'!E16),"""","")),TRUE,FALSE),"HardQuoteMsg",IF(LEN(IF(_xlfn.ISFORMULA('Page A'!E16),_xlfn.FORMULATEXT('Page A'!E16),'Page A'!E16))-LEN(SUBSTITUTE(IF(_xlfn.ISFORMULA('Page A'!E16),_xlfn.FORMULATEXT('Page A'!E16),'Page A'!E16),"$",""))&lt;0.5*(LEN(IF(_xlfn.ISFORMULA('#_Page A'!E16),_xlfn.FORMULATEXT('#_Page A'!E16),'#_Page A'!E16))-LEN(SUBSTITUTE(IF(_xlfn.ISFORMULA('#_Page A'!E16),_xlfn.FORMULATEXT('#_Page A'!E16),'#_Page A'!E16),"$",""))),TRUE,FALSE),"MissingAbsMsg",TRUE,"PerfectMsg")</f>
        <v/>
      </c>
      <c r="F16" s="118" t="str">
        <f ca="1">_xlfn.IFS(ISBLANK('Page A'!F16),"",IF(NOT(ISNA('#_Page A'!F16)),IF(ISNA('Page A'!F16),TRUE,FALSE),FALSE),"StuNAMsg",IF(AND(ISNA('#_Page A'!F16),ISNA('Page A'!F16)),TRUE,FALSE),"PerfectMsg",IF(NOT(ISERROR('#_Page A'!F16)),IF(ISERROR('Page A'!F16),TRUE,FALSE),FALSE),"StuErrorMsg",IF(TYPE('#_Page A'!F16)&lt;&gt;TYPE('Page A'!F16),TRUE,FALSE),"WrongTypeMsg",IF(_xlfn.ISFORMULA('#_Page A'!F16),IF(NOT(_xlfn.ISFORMULA('Page A'!F16)),TRUE),FALSE),"MissingFormulaMsg",IF(NOT(AND(ISNUMBER(FIND("[",_xlfn.FORMULATEXT('#_Page A'!F16))),ISNUMBER(FIND("!",_xlfn.FORMULATEXT('#_Page A'!F16))))),AND(ISNUMBER(FIND("[",_xlfn.FORMULATEXT('Page A'!F16))),ISNUMBER(FIND("!",_xlfn.FORMULATEXT('Page A'!F16)))),FALSE),"ExternalRefsMsg",IF(ISNUMBER('#_Page A'!F16),IF(ABS('#_Page A'!F16-'Page A'!F16)&gt;0.00001,TRUE,FALSE),IF('#_Page A'!F16&lt;&gt;'Page A'!F16,TRUE,FALSE)),IF(ISNUMBER('#_Page A'!F16),IF('#_Page A'!F16&gt;'Page A'!F16,"TooLow","TooHigh"),"WrongAnswer"),NOT(_xlfn.ISFORMULA('#_Page A'!F16)),"PerfectMsg",IF((LEN(SUBSTITUTE(SUBSTITUTE(SUBSTITUTE(SUBSTITUTE(SUBSTITUTE(SUBSTITUTE(SUBSTITUTE(SUBSTITUTE(SUBSTITUTE(SUBSTITUTE(SUBSTITUTE(SUBSTITUTE(SUBSTITUTE(SUBSTITUTE(SUBSTITUTE(SUBSTITUTE(SUBSTITUTE(SUBSTITUTE(SUBSTITUTE(SUBSTITUTE(SUBSTITUTE(SUBSTITUTE(SUBSTITUTE(SUBSTITUTE(IF(_xlfn.ISFORMULA('Page A'!F16),_xlfn.FORMULATEXT('Page A'!F16),'Page A'!F16),"9","#"),"8","#"),"7","#"),"6","#"),"5","#"),"4","#"),"3","#"),"2","#"),"1","#"),"0","#"),CHAR(10),""),"$",""),"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A'!F16),_xlfn.FORMULATEXT('Page A'!F16),'Page A'!F16),"9","#"),"8","#"),"7","#"),"6","#"),"5","#"),"4","#"),"3","#"),"2","#"),"1","#"),"0","#"),CHAR(10),""),"$",""),"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A'!F16),_xlfn.FORMULATEXT('#_Page A'!F16),'#_Page A'!F16),"9","#"),"8","#"),"7","#"),"6","#"),"5","#"),"4","#"),"3","#"),"2","#"),"1","#"),"0","#"),CHAR(10),""),"$",""),"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A'!F16),_xlfn.FORMULATEXT('#_Page A'!F16),'#_Page A'!F16),"9","#"),"8","#"),"7","#"),"6","#"),"5","#"),"4","#"),"3","#"),"2","#"),"1","#"),"0","#"),CHAR(10),""),"$","")," ",""),",","@"),"&gt;","@"),"&lt;","@"),"=","@"),")","@"),"(","@"),"^","@"),"/","@"),"+","@"),"*","@"),"-","@"),"@#","")))/2,TRUE,FALSE),"HardCodeMsg",IF(LEN(IF(_xlfn.ISFORMULA('Page A'!F16),_xlfn.FORMULATEXT('Page A'!F16),'Page A'!F16))-LEN(SUBSTITUTE(IF(_xlfn.ISFORMULA('Page A'!F16),_xlfn.FORMULATEXT('Page A'!F16),'Page A'!F16),"""",""))&gt;LEN(IF(_xlfn.ISFORMULA('#_Page A'!F16),_xlfn.FORMULATEXT('#_Page A'!F16),'#_Page A'!F16))-LEN(SUBSTITUTE(IF(_xlfn.ISFORMULA('#_Page A'!F16),_xlfn.FORMULATEXT('#_Page A'!F16),'#_Page A'!F16),"""","")),TRUE,FALSE),"HardQuoteMsg",IF(LEN(IF(_xlfn.ISFORMULA('Page A'!F16),_xlfn.FORMULATEXT('Page A'!F16),'Page A'!F16))-LEN(SUBSTITUTE(IF(_xlfn.ISFORMULA('Page A'!F16),_xlfn.FORMULATEXT('Page A'!F16),'Page A'!F16),"$",""))&lt;0.5*(LEN(IF(_xlfn.ISFORMULA('#_Page A'!F16),_xlfn.FORMULATEXT('#_Page A'!F16),'#_Page A'!F16))-LEN(SUBSTITUTE(IF(_xlfn.ISFORMULA('#_Page A'!F16),_xlfn.FORMULATEXT('#_Page A'!F16),'#_Page A'!F16),"$",""))),TRUE,FALSE),"MissingAbsMsg",TRUE,"PerfectMsg")</f>
        <v/>
      </c>
      <c r="G16" s="118" t="str">
        <f ca="1">_xlfn.IFS(ISBLANK('Page A'!G16),"",IF(NOT(ISNA('#_Page A'!G16)),IF(ISNA('Page A'!G16),TRUE,FALSE),FALSE),"StuNAMsg",IF(AND(ISNA('#_Page A'!G16),ISNA('Page A'!G16)),TRUE,FALSE),"PerfectMsg",IF(NOT(ISERROR('#_Page A'!G16)),IF(ISERROR('Page A'!G16),TRUE,FALSE),FALSE),"StuErrorMsg",IF(TYPE('#_Page A'!G16)&lt;&gt;TYPE('Page A'!G16),TRUE,FALSE),"WrongTypeMsg",IF(_xlfn.ISFORMULA('#_Page A'!G16),IF(NOT(_xlfn.ISFORMULA('Page A'!G16)),TRUE),FALSE),"MissingFormulaMsg",IF(NOT(AND(ISNUMBER(FIND("[",_xlfn.FORMULATEXT('#_Page A'!G16))),ISNUMBER(FIND("!",_xlfn.FORMULATEXT('#_Page A'!G16))))),AND(ISNUMBER(FIND("[",_xlfn.FORMULATEXT('Page A'!G16))),ISNUMBER(FIND("!",_xlfn.FORMULATEXT('Page A'!G16)))),FALSE),"ExternalRefsMsg",IF(ISNUMBER('#_Page A'!G16),IF(ABS('#_Page A'!G16-'Page A'!G16)&gt;0.00001,TRUE,FALSE),IF('#_Page A'!G16&lt;&gt;'Page A'!G16,TRUE,FALSE)),IF(ISNUMBER('#_Page A'!G16),IF('#_Page A'!G16&gt;'Page A'!G16,"TooLow","TooHigh"),"WrongAnswer"),NOT(_xlfn.ISFORMULA('#_Page A'!G16)),"PerfectMsg",IF((LEN(SUBSTITUTE(SUBSTITUTE(SUBSTITUTE(SUBSTITUTE(SUBSTITUTE(SUBSTITUTE(SUBSTITUTE(SUBSTITUTE(SUBSTITUTE(SUBSTITUTE(SUBSTITUTE(SUBSTITUTE(SUBSTITUTE(SUBSTITUTE(SUBSTITUTE(SUBSTITUTE(SUBSTITUTE(SUBSTITUTE(SUBSTITUTE(SUBSTITUTE(SUBSTITUTE(SUBSTITUTE(SUBSTITUTE(SUBSTITUTE(IF(_xlfn.ISFORMULA('Page A'!G16),_xlfn.FORMULATEXT('Page A'!G16),'Page A'!G16),"9","#"),"8","#"),"7","#"),"6","#"),"5","#"),"4","#"),"3","#"),"2","#"),"1","#"),"0","#"),CHAR(10),""),"$",""),"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A'!G16),_xlfn.FORMULATEXT('Page A'!G16),'Page A'!G16),"9","#"),"8","#"),"7","#"),"6","#"),"5","#"),"4","#"),"3","#"),"2","#"),"1","#"),"0","#"),CHAR(10),""),"$",""),"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A'!G16),_xlfn.FORMULATEXT('#_Page A'!G16),'#_Page A'!G16),"9","#"),"8","#"),"7","#"),"6","#"),"5","#"),"4","#"),"3","#"),"2","#"),"1","#"),"0","#"),CHAR(10),""),"$",""),"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A'!G16),_xlfn.FORMULATEXT('#_Page A'!G16),'#_Page A'!G16),"9","#"),"8","#"),"7","#"),"6","#"),"5","#"),"4","#"),"3","#"),"2","#"),"1","#"),"0","#"),CHAR(10),""),"$","")," ",""),",","@"),"&gt;","@"),"&lt;","@"),"=","@"),")","@"),"(","@"),"^","@"),"/","@"),"+","@"),"*","@"),"-","@"),"@#","")))/2,TRUE,FALSE),"HardCodeMsg",IF(LEN(IF(_xlfn.ISFORMULA('Page A'!G16),_xlfn.FORMULATEXT('Page A'!G16),'Page A'!G16))-LEN(SUBSTITUTE(IF(_xlfn.ISFORMULA('Page A'!G16),_xlfn.FORMULATEXT('Page A'!G16),'Page A'!G16),"""",""))&gt;LEN(IF(_xlfn.ISFORMULA('#_Page A'!G16),_xlfn.FORMULATEXT('#_Page A'!G16),'#_Page A'!G16))-LEN(SUBSTITUTE(IF(_xlfn.ISFORMULA('#_Page A'!G16),_xlfn.FORMULATEXT('#_Page A'!G16),'#_Page A'!G16),"""","")),TRUE,FALSE),"HardQuoteMsg",IF(LEN(IF(_xlfn.ISFORMULA('Page A'!G16),_xlfn.FORMULATEXT('Page A'!G16),'Page A'!G16))-LEN(SUBSTITUTE(IF(_xlfn.ISFORMULA('Page A'!G16),_xlfn.FORMULATEXT('Page A'!G16),'Page A'!G16),"$",""))&lt;0.5*(LEN(IF(_xlfn.ISFORMULA('#_Page A'!G16),_xlfn.FORMULATEXT('#_Page A'!G16),'#_Page A'!G16))-LEN(SUBSTITUTE(IF(_xlfn.ISFORMULA('#_Page A'!G16),_xlfn.FORMULATEXT('#_Page A'!G16),'#_Page A'!G16),"$",""))),TRUE,FALSE),"MissingAbsMsg",TRUE,"PerfectMsg")</f>
        <v/>
      </c>
      <c r="H16" s="118" t="str">
        <f ca="1">_xlfn.IFS(ISBLANK('Page A'!H16),"",IF(NOT(ISNA('#_Page A'!H16)),IF(ISNA('Page A'!H16),TRUE,FALSE),FALSE),"StuNAMsg",IF(AND(ISNA('#_Page A'!H16),ISNA('Page A'!H16)),TRUE,FALSE),"PerfectMsg",IF(NOT(ISERROR('#_Page A'!H16)),IF(ISERROR('Page A'!H16),TRUE,FALSE),FALSE),"StuErrorMsg",IF(TYPE('#_Page A'!H16)&lt;&gt;TYPE('Page A'!H16),TRUE,FALSE),"WrongTypeMsg",IF(_xlfn.ISFORMULA('#_Page A'!H16),IF(NOT(_xlfn.ISFORMULA('Page A'!H16)),TRUE),FALSE),"MissingFormulaMsg",IF(NOT(AND(ISNUMBER(FIND("[",_xlfn.FORMULATEXT('#_Page A'!H16))),ISNUMBER(FIND("!",_xlfn.FORMULATEXT('#_Page A'!H16))))),AND(ISNUMBER(FIND("[",_xlfn.FORMULATEXT('Page A'!H16))),ISNUMBER(FIND("!",_xlfn.FORMULATEXT('Page A'!H16)))),FALSE),"ExternalRefsMsg",IF(ISNUMBER('#_Page A'!H16),IF(ABS('#_Page A'!H16-'Page A'!H16)&gt;0.00001,TRUE,FALSE),IF('#_Page A'!H16&lt;&gt;'Page A'!H16,TRUE,FALSE)),IF(ISNUMBER('#_Page A'!H16),IF('#_Page A'!H16&gt;'Page A'!H16,"TooLow","TooHigh"),"WrongAnswer"),NOT(_xlfn.ISFORMULA('#_Page A'!H16)),"PerfectMsg",IF((LEN(SUBSTITUTE(SUBSTITUTE(SUBSTITUTE(SUBSTITUTE(SUBSTITUTE(SUBSTITUTE(SUBSTITUTE(SUBSTITUTE(SUBSTITUTE(SUBSTITUTE(SUBSTITUTE(SUBSTITUTE(SUBSTITUTE(SUBSTITUTE(SUBSTITUTE(SUBSTITUTE(SUBSTITUTE(SUBSTITUTE(SUBSTITUTE(SUBSTITUTE(SUBSTITUTE(SUBSTITUTE(SUBSTITUTE(SUBSTITUTE(IF(_xlfn.ISFORMULA('Page A'!H16),_xlfn.FORMULATEXT('Page A'!H16),'Page A'!H16),"9","#"),"8","#"),"7","#"),"6","#"),"5","#"),"4","#"),"3","#"),"2","#"),"1","#"),"0","#"),CHAR(10),""),"$",""),"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A'!H16),_xlfn.FORMULATEXT('Page A'!H16),'Page A'!H16),"9","#"),"8","#"),"7","#"),"6","#"),"5","#"),"4","#"),"3","#"),"2","#"),"1","#"),"0","#"),CHAR(10),""),"$",""),"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A'!H16),_xlfn.FORMULATEXT('#_Page A'!H16),'#_Page A'!H16),"9","#"),"8","#"),"7","#"),"6","#"),"5","#"),"4","#"),"3","#"),"2","#"),"1","#"),"0","#"),CHAR(10),""),"$",""),"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A'!H16),_xlfn.FORMULATEXT('#_Page A'!H16),'#_Page A'!H16),"9","#"),"8","#"),"7","#"),"6","#"),"5","#"),"4","#"),"3","#"),"2","#"),"1","#"),"0","#"),CHAR(10),""),"$","")," ",""),",","@"),"&gt;","@"),"&lt;","@"),"=","@"),")","@"),"(","@"),"^","@"),"/","@"),"+","@"),"*","@"),"-","@"),"@#","")))/2,TRUE,FALSE),"HardCodeMsg",IF(LEN(IF(_xlfn.ISFORMULA('Page A'!H16),_xlfn.FORMULATEXT('Page A'!H16),'Page A'!H16))-LEN(SUBSTITUTE(IF(_xlfn.ISFORMULA('Page A'!H16),_xlfn.FORMULATEXT('Page A'!H16),'Page A'!H16),"""",""))&gt;LEN(IF(_xlfn.ISFORMULA('#_Page A'!H16),_xlfn.FORMULATEXT('#_Page A'!H16),'#_Page A'!H16))-LEN(SUBSTITUTE(IF(_xlfn.ISFORMULA('#_Page A'!H16),_xlfn.FORMULATEXT('#_Page A'!H16),'#_Page A'!H16),"""","")),TRUE,FALSE),"HardQuoteMsg",IF(LEN(IF(_xlfn.ISFORMULA('Page A'!H16),_xlfn.FORMULATEXT('Page A'!H16),'Page A'!H16))-LEN(SUBSTITUTE(IF(_xlfn.ISFORMULA('Page A'!H16),_xlfn.FORMULATEXT('Page A'!H16),'Page A'!H16),"$",""))&lt;0.5*(LEN(IF(_xlfn.ISFORMULA('#_Page A'!H16),_xlfn.FORMULATEXT('#_Page A'!H16),'#_Page A'!H16))-LEN(SUBSTITUTE(IF(_xlfn.ISFORMULA('#_Page A'!H16),_xlfn.FORMULATEXT('#_Page A'!H16),'#_Page A'!H16),"$",""))),TRUE,FALSE),"MissingAbsMsg",TRUE,"PerfectMsg")</f>
        <v/>
      </c>
      <c r="O16" s="113">
        <v>0</v>
      </c>
      <c r="P16" s="113"/>
      <c r="Q16" s="113"/>
    </row>
    <row r="17" spans="1:17" ht="15" customHeight="1" x14ac:dyDescent="0.15">
      <c r="A17" s="116">
        <v>0</v>
      </c>
      <c r="B17" s="118">
        <v>72</v>
      </c>
      <c r="C17" s="116">
        <v>0</v>
      </c>
      <c r="D17" s="118" t="str">
        <f ca="1">_xlfn.IFS(ISBLANK('Page A'!D17),"",IF(NOT(ISNA('#_Page A'!D17)),IF(ISNA('Page A'!D17),TRUE,FALSE),FALSE),"StuNAMsg",IF(AND(ISNA('#_Page A'!D17),ISNA('Page A'!D17)),TRUE,FALSE),"PerfectMsg",IF(NOT(ISERROR('#_Page A'!D17)),IF(ISERROR('Page A'!D17),TRUE,FALSE),FALSE),"StuErrorMsg",IF(TYPE('#_Page A'!D17)&lt;&gt;TYPE('Page A'!D17),TRUE,FALSE),"WrongTypeMsg",IF(_xlfn.ISFORMULA('#_Page A'!D17),IF(NOT(_xlfn.ISFORMULA('Page A'!D17)),TRUE),FALSE),"MissingFormulaMsg",IF(NOT(AND(ISNUMBER(FIND("[",_xlfn.FORMULATEXT('#_Page A'!D17))),ISNUMBER(FIND("!",_xlfn.FORMULATEXT('#_Page A'!D17))))),AND(ISNUMBER(FIND("[",_xlfn.FORMULATEXT('Page A'!D17))),ISNUMBER(FIND("!",_xlfn.FORMULATEXT('Page A'!D17)))),FALSE),"ExternalRefsMsg",IF(ISNUMBER('#_Page A'!D17),IF(ABS('#_Page A'!D17-'Page A'!D17)&gt;0.00001,TRUE,FALSE),IF('#_Page A'!D17&lt;&gt;'Page A'!D17,TRUE,FALSE)),IF(ISNUMBER('#_Page A'!D17),IF('#_Page A'!D17&gt;'Page A'!D17,"TooLow","TooHigh"),"WrongAnswer"),NOT(_xlfn.ISFORMULA('#_Page A'!D17)),"PerfectMsg",IF((LEN(SUBSTITUTE(SUBSTITUTE(SUBSTITUTE(SUBSTITUTE(SUBSTITUTE(SUBSTITUTE(SUBSTITUTE(SUBSTITUTE(SUBSTITUTE(SUBSTITUTE(SUBSTITUTE(SUBSTITUTE(SUBSTITUTE(SUBSTITUTE(SUBSTITUTE(SUBSTITUTE(SUBSTITUTE(SUBSTITUTE(SUBSTITUTE(SUBSTITUTE(SUBSTITUTE(SUBSTITUTE(SUBSTITUTE(SUBSTITUTE(IF(_xlfn.ISFORMULA('Page A'!D17),_xlfn.FORMULATEXT('Page A'!D17),'Page A'!D17),"9","#"),"8","#"),"7","#"),"6","#"),"5","#"),"4","#"),"3","#"),"2","#"),"1","#"),"0","#"),CHAR(10),""),"$",""),"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A'!D17),_xlfn.FORMULATEXT('Page A'!D17),'Page A'!D17),"9","#"),"8","#"),"7","#"),"6","#"),"5","#"),"4","#"),"3","#"),"2","#"),"1","#"),"0","#"),CHAR(10),""),"$",""),"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A'!D17),_xlfn.FORMULATEXT('#_Page A'!D17),'#_Page A'!D17),"9","#"),"8","#"),"7","#"),"6","#"),"5","#"),"4","#"),"3","#"),"2","#"),"1","#"),"0","#"),CHAR(10),""),"$",""),"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A'!D17),_xlfn.FORMULATEXT('#_Page A'!D17),'#_Page A'!D17),"9","#"),"8","#"),"7","#"),"6","#"),"5","#"),"4","#"),"3","#"),"2","#"),"1","#"),"0","#"),CHAR(10),""),"$","")," ",""),",","@"),"&gt;","@"),"&lt;","@"),"=","@"),")","@"),"(","@"),"^","@"),"/","@"),"+","@"),"*","@"),"-","@"),"@#","")))/2,TRUE,FALSE),"HardCodeMsg",IF(LEN(IF(_xlfn.ISFORMULA('Page A'!D17),_xlfn.FORMULATEXT('Page A'!D17),'Page A'!D17))-LEN(SUBSTITUTE(IF(_xlfn.ISFORMULA('Page A'!D17),_xlfn.FORMULATEXT('Page A'!D17),'Page A'!D17),"""",""))&gt;LEN(IF(_xlfn.ISFORMULA('#_Page A'!D17),_xlfn.FORMULATEXT('#_Page A'!D17),'#_Page A'!D17))-LEN(SUBSTITUTE(IF(_xlfn.ISFORMULA('#_Page A'!D17),_xlfn.FORMULATEXT('#_Page A'!D17),'#_Page A'!D17),"""","")),TRUE,FALSE),"HardQuoteMsg",IF(LEN(IF(_xlfn.ISFORMULA('Page A'!D17),_xlfn.FORMULATEXT('Page A'!D17),'Page A'!D17))-LEN(SUBSTITUTE(IF(_xlfn.ISFORMULA('Page A'!D17),_xlfn.FORMULATEXT('Page A'!D17),'Page A'!D17),"$",""))&lt;0.5*(LEN(IF(_xlfn.ISFORMULA('#_Page A'!D17),_xlfn.FORMULATEXT('#_Page A'!D17),'#_Page A'!D17))-LEN(SUBSTITUTE(IF(_xlfn.ISFORMULA('#_Page A'!D17),_xlfn.FORMULATEXT('#_Page A'!D17),'#_Page A'!D17),"$",""))),TRUE,FALSE),"MissingAbsMsg",TRUE,"PerfectMsg")</f>
        <v/>
      </c>
      <c r="E17" s="118" t="str">
        <f ca="1">_xlfn.IFS(ISBLANK('Page A'!E17),"",IF(NOT(ISNA('#_Page A'!E17)),IF(ISNA('Page A'!E17),TRUE,FALSE),FALSE),"StuNAMsg",IF(AND(ISNA('#_Page A'!E17),ISNA('Page A'!E17)),TRUE,FALSE),"PerfectMsg",IF(NOT(ISERROR('#_Page A'!E17)),IF(ISERROR('Page A'!E17),TRUE,FALSE),FALSE),"StuErrorMsg",IF(TYPE('#_Page A'!E17)&lt;&gt;TYPE('Page A'!E17),TRUE,FALSE),"WrongTypeMsg",IF(_xlfn.ISFORMULA('#_Page A'!E17),IF(NOT(_xlfn.ISFORMULA('Page A'!E17)),TRUE),FALSE),"MissingFormulaMsg",IF(NOT(AND(ISNUMBER(FIND("[",_xlfn.FORMULATEXT('#_Page A'!E17))),ISNUMBER(FIND("!",_xlfn.FORMULATEXT('#_Page A'!E17))))),AND(ISNUMBER(FIND("[",_xlfn.FORMULATEXT('Page A'!E17))),ISNUMBER(FIND("!",_xlfn.FORMULATEXT('Page A'!E17)))),FALSE),"ExternalRefsMsg",IF(ISNUMBER('#_Page A'!E17),IF(ABS('#_Page A'!E17-'Page A'!E17)&gt;0.00001,TRUE,FALSE),IF('#_Page A'!E17&lt;&gt;'Page A'!E17,TRUE,FALSE)),IF(ISNUMBER('#_Page A'!E17),IF('#_Page A'!E17&gt;'Page A'!E17,"TooLow","TooHigh"),"WrongAnswer"),NOT(_xlfn.ISFORMULA('#_Page A'!E17)),"PerfectMsg",IF((LEN(SUBSTITUTE(SUBSTITUTE(SUBSTITUTE(SUBSTITUTE(SUBSTITUTE(SUBSTITUTE(SUBSTITUTE(SUBSTITUTE(SUBSTITUTE(SUBSTITUTE(SUBSTITUTE(SUBSTITUTE(SUBSTITUTE(SUBSTITUTE(SUBSTITUTE(SUBSTITUTE(SUBSTITUTE(SUBSTITUTE(SUBSTITUTE(SUBSTITUTE(SUBSTITUTE(SUBSTITUTE(SUBSTITUTE(SUBSTITUTE(IF(_xlfn.ISFORMULA('Page A'!E17),_xlfn.FORMULATEXT('Page A'!E17),'Page A'!E17),"9","#"),"8","#"),"7","#"),"6","#"),"5","#"),"4","#"),"3","#"),"2","#"),"1","#"),"0","#"),CHAR(10),""),"$",""),"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A'!E17),_xlfn.FORMULATEXT('Page A'!E17),'Page A'!E17),"9","#"),"8","#"),"7","#"),"6","#"),"5","#"),"4","#"),"3","#"),"2","#"),"1","#"),"0","#"),CHAR(10),""),"$",""),"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A'!E17),_xlfn.FORMULATEXT('#_Page A'!E17),'#_Page A'!E17),"9","#"),"8","#"),"7","#"),"6","#"),"5","#"),"4","#"),"3","#"),"2","#"),"1","#"),"0","#"),CHAR(10),""),"$",""),"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A'!E17),_xlfn.FORMULATEXT('#_Page A'!E17),'#_Page A'!E17),"9","#"),"8","#"),"7","#"),"6","#"),"5","#"),"4","#"),"3","#"),"2","#"),"1","#"),"0","#"),CHAR(10),""),"$","")," ",""),",","@"),"&gt;","@"),"&lt;","@"),"=","@"),")","@"),"(","@"),"^","@"),"/","@"),"+","@"),"*","@"),"-","@"),"@#","")))/2,TRUE,FALSE),"HardCodeMsg",IF(LEN(IF(_xlfn.ISFORMULA('Page A'!E17),_xlfn.FORMULATEXT('Page A'!E17),'Page A'!E17))-LEN(SUBSTITUTE(IF(_xlfn.ISFORMULA('Page A'!E17),_xlfn.FORMULATEXT('Page A'!E17),'Page A'!E17),"""",""))&gt;LEN(IF(_xlfn.ISFORMULA('#_Page A'!E17),_xlfn.FORMULATEXT('#_Page A'!E17),'#_Page A'!E17))-LEN(SUBSTITUTE(IF(_xlfn.ISFORMULA('#_Page A'!E17),_xlfn.FORMULATEXT('#_Page A'!E17),'#_Page A'!E17),"""","")),TRUE,FALSE),"HardQuoteMsg",IF(LEN(IF(_xlfn.ISFORMULA('Page A'!E17),_xlfn.FORMULATEXT('Page A'!E17),'Page A'!E17))-LEN(SUBSTITUTE(IF(_xlfn.ISFORMULA('Page A'!E17),_xlfn.FORMULATEXT('Page A'!E17),'Page A'!E17),"$",""))&lt;0.5*(LEN(IF(_xlfn.ISFORMULA('#_Page A'!E17),_xlfn.FORMULATEXT('#_Page A'!E17),'#_Page A'!E17))-LEN(SUBSTITUTE(IF(_xlfn.ISFORMULA('#_Page A'!E17),_xlfn.FORMULATEXT('#_Page A'!E17),'#_Page A'!E17),"$",""))),TRUE,FALSE),"MissingAbsMsg",TRUE,"PerfectMsg")</f>
        <v/>
      </c>
      <c r="F17" s="118" t="str">
        <f ca="1">_xlfn.IFS(ISBLANK('Page A'!F17),"",IF(NOT(ISNA('#_Page A'!F17)),IF(ISNA('Page A'!F17),TRUE,FALSE),FALSE),"StuNAMsg",IF(AND(ISNA('#_Page A'!F17),ISNA('Page A'!F17)),TRUE,FALSE),"PerfectMsg",IF(NOT(ISERROR('#_Page A'!F17)),IF(ISERROR('Page A'!F17),TRUE,FALSE),FALSE),"StuErrorMsg",IF(TYPE('#_Page A'!F17)&lt;&gt;TYPE('Page A'!F17),TRUE,FALSE),"WrongTypeMsg",IF(_xlfn.ISFORMULA('#_Page A'!F17),IF(NOT(_xlfn.ISFORMULA('Page A'!F17)),TRUE),FALSE),"MissingFormulaMsg",IF(NOT(AND(ISNUMBER(FIND("[",_xlfn.FORMULATEXT('#_Page A'!F17))),ISNUMBER(FIND("!",_xlfn.FORMULATEXT('#_Page A'!F17))))),AND(ISNUMBER(FIND("[",_xlfn.FORMULATEXT('Page A'!F17))),ISNUMBER(FIND("!",_xlfn.FORMULATEXT('Page A'!F17)))),FALSE),"ExternalRefsMsg",IF(ISNUMBER('#_Page A'!F17),IF(ABS('#_Page A'!F17-'Page A'!F17)&gt;0.00001,TRUE,FALSE),IF('#_Page A'!F17&lt;&gt;'Page A'!F17,TRUE,FALSE)),IF(ISNUMBER('#_Page A'!F17),IF('#_Page A'!F17&gt;'Page A'!F17,"TooLow","TooHigh"),"WrongAnswer"),NOT(_xlfn.ISFORMULA('#_Page A'!F17)),"PerfectMsg",IF((LEN(SUBSTITUTE(SUBSTITUTE(SUBSTITUTE(SUBSTITUTE(SUBSTITUTE(SUBSTITUTE(SUBSTITUTE(SUBSTITUTE(SUBSTITUTE(SUBSTITUTE(SUBSTITUTE(SUBSTITUTE(SUBSTITUTE(SUBSTITUTE(SUBSTITUTE(SUBSTITUTE(SUBSTITUTE(SUBSTITUTE(SUBSTITUTE(SUBSTITUTE(SUBSTITUTE(SUBSTITUTE(SUBSTITUTE(SUBSTITUTE(IF(_xlfn.ISFORMULA('Page A'!F17),_xlfn.FORMULATEXT('Page A'!F17),'Page A'!F17),"9","#"),"8","#"),"7","#"),"6","#"),"5","#"),"4","#"),"3","#"),"2","#"),"1","#"),"0","#"),CHAR(10),""),"$",""),"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A'!F17),_xlfn.FORMULATEXT('Page A'!F17),'Page A'!F17),"9","#"),"8","#"),"7","#"),"6","#"),"5","#"),"4","#"),"3","#"),"2","#"),"1","#"),"0","#"),CHAR(10),""),"$",""),"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A'!F17),_xlfn.FORMULATEXT('#_Page A'!F17),'#_Page A'!F17),"9","#"),"8","#"),"7","#"),"6","#"),"5","#"),"4","#"),"3","#"),"2","#"),"1","#"),"0","#"),CHAR(10),""),"$",""),"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A'!F17),_xlfn.FORMULATEXT('#_Page A'!F17),'#_Page A'!F17),"9","#"),"8","#"),"7","#"),"6","#"),"5","#"),"4","#"),"3","#"),"2","#"),"1","#"),"0","#"),CHAR(10),""),"$","")," ",""),",","@"),"&gt;","@"),"&lt;","@"),"=","@"),")","@"),"(","@"),"^","@"),"/","@"),"+","@"),"*","@"),"-","@"),"@#","")))/2,TRUE,FALSE),"HardCodeMsg",IF(LEN(IF(_xlfn.ISFORMULA('Page A'!F17),_xlfn.FORMULATEXT('Page A'!F17),'Page A'!F17))-LEN(SUBSTITUTE(IF(_xlfn.ISFORMULA('Page A'!F17),_xlfn.FORMULATEXT('Page A'!F17),'Page A'!F17),"""",""))&gt;LEN(IF(_xlfn.ISFORMULA('#_Page A'!F17),_xlfn.FORMULATEXT('#_Page A'!F17),'#_Page A'!F17))-LEN(SUBSTITUTE(IF(_xlfn.ISFORMULA('#_Page A'!F17),_xlfn.FORMULATEXT('#_Page A'!F17),'#_Page A'!F17),"""","")),TRUE,FALSE),"HardQuoteMsg",IF(LEN(IF(_xlfn.ISFORMULA('Page A'!F17),_xlfn.FORMULATEXT('Page A'!F17),'Page A'!F17))-LEN(SUBSTITUTE(IF(_xlfn.ISFORMULA('Page A'!F17),_xlfn.FORMULATEXT('Page A'!F17),'Page A'!F17),"$",""))&lt;0.5*(LEN(IF(_xlfn.ISFORMULA('#_Page A'!F17),_xlfn.FORMULATEXT('#_Page A'!F17),'#_Page A'!F17))-LEN(SUBSTITUTE(IF(_xlfn.ISFORMULA('#_Page A'!F17),_xlfn.FORMULATEXT('#_Page A'!F17),'#_Page A'!F17),"$",""))),TRUE,FALSE),"MissingAbsMsg",TRUE,"PerfectMsg")</f>
        <v/>
      </c>
      <c r="G17" s="118" t="str">
        <f ca="1">_xlfn.IFS(ISBLANK('Page A'!G17),"",IF(NOT(ISNA('#_Page A'!G17)),IF(ISNA('Page A'!G17),TRUE,FALSE),FALSE),"StuNAMsg",IF(AND(ISNA('#_Page A'!G17),ISNA('Page A'!G17)),TRUE,FALSE),"PerfectMsg",IF(NOT(ISERROR('#_Page A'!G17)),IF(ISERROR('Page A'!G17),TRUE,FALSE),FALSE),"StuErrorMsg",IF(TYPE('#_Page A'!G17)&lt;&gt;TYPE('Page A'!G17),TRUE,FALSE),"WrongTypeMsg",IF(_xlfn.ISFORMULA('#_Page A'!G17),IF(NOT(_xlfn.ISFORMULA('Page A'!G17)),TRUE),FALSE),"MissingFormulaMsg",IF(NOT(AND(ISNUMBER(FIND("[",_xlfn.FORMULATEXT('#_Page A'!G17))),ISNUMBER(FIND("!",_xlfn.FORMULATEXT('#_Page A'!G17))))),AND(ISNUMBER(FIND("[",_xlfn.FORMULATEXT('Page A'!G17))),ISNUMBER(FIND("!",_xlfn.FORMULATEXT('Page A'!G17)))),FALSE),"ExternalRefsMsg",IF(ISNUMBER('#_Page A'!G17),IF(ABS('#_Page A'!G17-'Page A'!G17)&gt;0.00001,TRUE,FALSE),IF('#_Page A'!G17&lt;&gt;'Page A'!G17,TRUE,FALSE)),IF(ISNUMBER('#_Page A'!G17),IF('#_Page A'!G17&gt;'Page A'!G17,"TooLow","TooHigh"),"WrongAnswer"),NOT(_xlfn.ISFORMULA('#_Page A'!G17)),"PerfectMsg",IF((LEN(SUBSTITUTE(SUBSTITUTE(SUBSTITUTE(SUBSTITUTE(SUBSTITUTE(SUBSTITUTE(SUBSTITUTE(SUBSTITUTE(SUBSTITUTE(SUBSTITUTE(SUBSTITUTE(SUBSTITUTE(SUBSTITUTE(SUBSTITUTE(SUBSTITUTE(SUBSTITUTE(SUBSTITUTE(SUBSTITUTE(SUBSTITUTE(SUBSTITUTE(SUBSTITUTE(SUBSTITUTE(SUBSTITUTE(SUBSTITUTE(IF(_xlfn.ISFORMULA('Page A'!G17),_xlfn.FORMULATEXT('Page A'!G17),'Page A'!G17),"9","#"),"8","#"),"7","#"),"6","#"),"5","#"),"4","#"),"3","#"),"2","#"),"1","#"),"0","#"),CHAR(10),""),"$",""),"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A'!G17),_xlfn.FORMULATEXT('Page A'!G17),'Page A'!G17),"9","#"),"8","#"),"7","#"),"6","#"),"5","#"),"4","#"),"3","#"),"2","#"),"1","#"),"0","#"),CHAR(10),""),"$",""),"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A'!G17),_xlfn.FORMULATEXT('#_Page A'!G17),'#_Page A'!G17),"9","#"),"8","#"),"7","#"),"6","#"),"5","#"),"4","#"),"3","#"),"2","#"),"1","#"),"0","#"),CHAR(10),""),"$",""),"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A'!G17),_xlfn.FORMULATEXT('#_Page A'!G17),'#_Page A'!G17),"9","#"),"8","#"),"7","#"),"6","#"),"5","#"),"4","#"),"3","#"),"2","#"),"1","#"),"0","#"),CHAR(10),""),"$","")," ",""),",","@"),"&gt;","@"),"&lt;","@"),"=","@"),")","@"),"(","@"),"^","@"),"/","@"),"+","@"),"*","@"),"-","@"),"@#","")))/2,TRUE,FALSE),"HardCodeMsg",IF(LEN(IF(_xlfn.ISFORMULA('Page A'!G17),_xlfn.FORMULATEXT('Page A'!G17),'Page A'!G17))-LEN(SUBSTITUTE(IF(_xlfn.ISFORMULA('Page A'!G17),_xlfn.FORMULATEXT('Page A'!G17),'Page A'!G17),"""",""))&gt;LEN(IF(_xlfn.ISFORMULA('#_Page A'!G17),_xlfn.FORMULATEXT('#_Page A'!G17),'#_Page A'!G17))-LEN(SUBSTITUTE(IF(_xlfn.ISFORMULA('#_Page A'!G17),_xlfn.FORMULATEXT('#_Page A'!G17),'#_Page A'!G17),"""","")),TRUE,FALSE),"HardQuoteMsg",IF(LEN(IF(_xlfn.ISFORMULA('Page A'!G17),_xlfn.FORMULATEXT('Page A'!G17),'Page A'!G17))-LEN(SUBSTITUTE(IF(_xlfn.ISFORMULA('Page A'!G17),_xlfn.FORMULATEXT('Page A'!G17),'Page A'!G17),"$",""))&lt;0.5*(LEN(IF(_xlfn.ISFORMULA('#_Page A'!G17),_xlfn.FORMULATEXT('#_Page A'!G17),'#_Page A'!G17))-LEN(SUBSTITUTE(IF(_xlfn.ISFORMULA('#_Page A'!G17),_xlfn.FORMULATEXT('#_Page A'!G17),'#_Page A'!G17),"$",""))),TRUE,FALSE),"MissingAbsMsg",TRUE,"PerfectMsg")</f>
        <v/>
      </c>
      <c r="H17" s="118" t="str">
        <f ca="1">_xlfn.IFS(ISBLANK('Page A'!H17),"",IF(NOT(ISNA('#_Page A'!H17)),IF(ISNA('Page A'!H17),TRUE,FALSE),FALSE),"StuNAMsg",IF(AND(ISNA('#_Page A'!H17),ISNA('Page A'!H17)),TRUE,FALSE),"PerfectMsg",IF(NOT(ISERROR('#_Page A'!H17)),IF(ISERROR('Page A'!H17),TRUE,FALSE),FALSE),"StuErrorMsg",IF(TYPE('#_Page A'!H17)&lt;&gt;TYPE('Page A'!H17),TRUE,FALSE),"WrongTypeMsg",IF(_xlfn.ISFORMULA('#_Page A'!H17),IF(NOT(_xlfn.ISFORMULA('Page A'!H17)),TRUE),FALSE),"MissingFormulaMsg",IF(NOT(AND(ISNUMBER(FIND("[",_xlfn.FORMULATEXT('#_Page A'!H17))),ISNUMBER(FIND("!",_xlfn.FORMULATEXT('#_Page A'!H17))))),AND(ISNUMBER(FIND("[",_xlfn.FORMULATEXT('Page A'!H17))),ISNUMBER(FIND("!",_xlfn.FORMULATEXT('Page A'!H17)))),FALSE),"ExternalRefsMsg",IF(ISNUMBER('#_Page A'!H17),IF(ABS('#_Page A'!H17-'Page A'!H17)&gt;0.00001,TRUE,FALSE),IF('#_Page A'!H17&lt;&gt;'Page A'!H17,TRUE,FALSE)),IF(ISNUMBER('#_Page A'!H17),IF('#_Page A'!H17&gt;'Page A'!H17,"TooLow","TooHigh"),"WrongAnswer"),NOT(_xlfn.ISFORMULA('#_Page A'!H17)),"PerfectMsg",IF((LEN(SUBSTITUTE(SUBSTITUTE(SUBSTITUTE(SUBSTITUTE(SUBSTITUTE(SUBSTITUTE(SUBSTITUTE(SUBSTITUTE(SUBSTITUTE(SUBSTITUTE(SUBSTITUTE(SUBSTITUTE(SUBSTITUTE(SUBSTITUTE(SUBSTITUTE(SUBSTITUTE(SUBSTITUTE(SUBSTITUTE(SUBSTITUTE(SUBSTITUTE(SUBSTITUTE(SUBSTITUTE(SUBSTITUTE(SUBSTITUTE(IF(_xlfn.ISFORMULA('Page A'!H17),_xlfn.FORMULATEXT('Page A'!H17),'Page A'!H17),"9","#"),"8","#"),"7","#"),"6","#"),"5","#"),"4","#"),"3","#"),"2","#"),"1","#"),"0","#"),CHAR(10),""),"$",""),"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A'!H17),_xlfn.FORMULATEXT('Page A'!H17),'Page A'!H17),"9","#"),"8","#"),"7","#"),"6","#"),"5","#"),"4","#"),"3","#"),"2","#"),"1","#"),"0","#"),CHAR(10),""),"$",""),"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A'!H17),_xlfn.FORMULATEXT('#_Page A'!H17),'#_Page A'!H17),"9","#"),"8","#"),"7","#"),"6","#"),"5","#"),"4","#"),"3","#"),"2","#"),"1","#"),"0","#"),CHAR(10),""),"$",""),"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A'!H17),_xlfn.FORMULATEXT('#_Page A'!H17),'#_Page A'!H17),"9","#"),"8","#"),"7","#"),"6","#"),"5","#"),"4","#"),"3","#"),"2","#"),"1","#"),"0","#"),CHAR(10),""),"$","")," ",""),",","@"),"&gt;","@"),"&lt;","@"),"=","@"),")","@"),"(","@"),"^","@"),"/","@"),"+","@"),"*","@"),"-","@"),"@#","")))/2,TRUE,FALSE),"HardCodeMsg",IF(LEN(IF(_xlfn.ISFORMULA('Page A'!H17),_xlfn.FORMULATEXT('Page A'!H17),'Page A'!H17))-LEN(SUBSTITUTE(IF(_xlfn.ISFORMULA('Page A'!H17),_xlfn.FORMULATEXT('Page A'!H17),'Page A'!H17),"""",""))&gt;LEN(IF(_xlfn.ISFORMULA('#_Page A'!H17),_xlfn.FORMULATEXT('#_Page A'!H17),'#_Page A'!H17))-LEN(SUBSTITUTE(IF(_xlfn.ISFORMULA('#_Page A'!H17),_xlfn.FORMULATEXT('#_Page A'!H17),'#_Page A'!H17),"""","")),TRUE,FALSE),"HardQuoteMsg",IF(LEN(IF(_xlfn.ISFORMULA('Page A'!H17),_xlfn.FORMULATEXT('Page A'!H17),'Page A'!H17))-LEN(SUBSTITUTE(IF(_xlfn.ISFORMULA('Page A'!H17),_xlfn.FORMULATEXT('Page A'!H17),'Page A'!H17),"$",""))&lt;0.5*(LEN(IF(_xlfn.ISFORMULA('#_Page A'!H17),_xlfn.FORMULATEXT('#_Page A'!H17),'#_Page A'!H17))-LEN(SUBSTITUTE(IF(_xlfn.ISFORMULA('#_Page A'!H17),_xlfn.FORMULATEXT('#_Page A'!H17),'#_Page A'!H17),"$",""))),TRUE,FALSE),"MissingAbsMsg",TRUE,"PerfectMsg")</f>
        <v/>
      </c>
      <c r="J17" s="119">
        <v>0</v>
      </c>
      <c r="K17" s="119"/>
      <c r="L17" s="119"/>
      <c r="M17" s="119"/>
      <c r="O17" s="113"/>
      <c r="P17" s="113"/>
      <c r="Q17" s="113"/>
    </row>
    <row r="18" spans="1:17" x14ac:dyDescent="0.15">
      <c r="A18" s="116">
        <v>0</v>
      </c>
      <c r="B18" s="118">
        <v>88</v>
      </c>
      <c r="C18" s="116">
        <v>0</v>
      </c>
      <c r="D18" s="118" t="str">
        <f ca="1">_xlfn.IFS(ISBLANK('Page A'!D18),"",IF(NOT(ISNA('#_Page A'!D18)),IF(ISNA('Page A'!D18),TRUE,FALSE),FALSE),"StuNAMsg",IF(AND(ISNA('#_Page A'!D18),ISNA('Page A'!D18)),TRUE,FALSE),"PerfectMsg",IF(NOT(ISERROR('#_Page A'!D18)),IF(ISERROR('Page A'!D18),TRUE,FALSE),FALSE),"StuErrorMsg",IF(TYPE('#_Page A'!D18)&lt;&gt;TYPE('Page A'!D18),TRUE,FALSE),"WrongTypeMsg",IF(_xlfn.ISFORMULA('#_Page A'!D18),IF(NOT(_xlfn.ISFORMULA('Page A'!D18)),TRUE),FALSE),"MissingFormulaMsg",IF(NOT(AND(ISNUMBER(FIND("[",_xlfn.FORMULATEXT('#_Page A'!D18))),ISNUMBER(FIND("!",_xlfn.FORMULATEXT('#_Page A'!D18))))),AND(ISNUMBER(FIND("[",_xlfn.FORMULATEXT('Page A'!D18))),ISNUMBER(FIND("!",_xlfn.FORMULATEXT('Page A'!D18)))),FALSE),"ExternalRefsMsg",IF(ISNUMBER('#_Page A'!D18),IF(ABS('#_Page A'!D18-'Page A'!D18)&gt;0.00001,TRUE,FALSE),IF('#_Page A'!D18&lt;&gt;'Page A'!D18,TRUE,FALSE)),IF(ISNUMBER('#_Page A'!D18),IF('#_Page A'!D18&gt;'Page A'!D18,"TooLow","TooHigh"),"WrongAnswer"),NOT(_xlfn.ISFORMULA('#_Page A'!D18)),"PerfectMsg",IF((LEN(SUBSTITUTE(SUBSTITUTE(SUBSTITUTE(SUBSTITUTE(SUBSTITUTE(SUBSTITUTE(SUBSTITUTE(SUBSTITUTE(SUBSTITUTE(SUBSTITUTE(SUBSTITUTE(SUBSTITUTE(SUBSTITUTE(SUBSTITUTE(SUBSTITUTE(SUBSTITUTE(SUBSTITUTE(SUBSTITUTE(SUBSTITUTE(SUBSTITUTE(SUBSTITUTE(SUBSTITUTE(SUBSTITUTE(SUBSTITUTE(IF(_xlfn.ISFORMULA('Page A'!D18),_xlfn.FORMULATEXT('Page A'!D18),'Page A'!D18),"9","#"),"8","#"),"7","#"),"6","#"),"5","#"),"4","#"),"3","#"),"2","#"),"1","#"),"0","#"),CHAR(10),""),"$",""),"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A'!D18),_xlfn.FORMULATEXT('Page A'!D18),'Page A'!D18),"9","#"),"8","#"),"7","#"),"6","#"),"5","#"),"4","#"),"3","#"),"2","#"),"1","#"),"0","#"),CHAR(10),""),"$",""),"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A'!D18),_xlfn.FORMULATEXT('#_Page A'!D18),'#_Page A'!D18),"9","#"),"8","#"),"7","#"),"6","#"),"5","#"),"4","#"),"3","#"),"2","#"),"1","#"),"0","#"),CHAR(10),""),"$",""),"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A'!D18),_xlfn.FORMULATEXT('#_Page A'!D18),'#_Page A'!D18),"9","#"),"8","#"),"7","#"),"6","#"),"5","#"),"4","#"),"3","#"),"2","#"),"1","#"),"0","#"),CHAR(10),""),"$","")," ",""),",","@"),"&gt;","@"),"&lt;","@"),"=","@"),")","@"),"(","@"),"^","@"),"/","@"),"+","@"),"*","@"),"-","@"),"@#","")))/2,TRUE,FALSE),"HardCodeMsg",IF(LEN(IF(_xlfn.ISFORMULA('Page A'!D18),_xlfn.FORMULATEXT('Page A'!D18),'Page A'!D18))-LEN(SUBSTITUTE(IF(_xlfn.ISFORMULA('Page A'!D18),_xlfn.FORMULATEXT('Page A'!D18),'Page A'!D18),"""",""))&gt;LEN(IF(_xlfn.ISFORMULA('#_Page A'!D18),_xlfn.FORMULATEXT('#_Page A'!D18),'#_Page A'!D18))-LEN(SUBSTITUTE(IF(_xlfn.ISFORMULA('#_Page A'!D18),_xlfn.FORMULATEXT('#_Page A'!D18),'#_Page A'!D18),"""","")),TRUE,FALSE),"HardQuoteMsg",IF(LEN(IF(_xlfn.ISFORMULA('Page A'!D18),_xlfn.FORMULATEXT('Page A'!D18),'Page A'!D18))-LEN(SUBSTITUTE(IF(_xlfn.ISFORMULA('Page A'!D18),_xlfn.FORMULATEXT('Page A'!D18),'Page A'!D18),"$",""))&lt;0.5*(LEN(IF(_xlfn.ISFORMULA('#_Page A'!D18),_xlfn.FORMULATEXT('#_Page A'!D18),'#_Page A'!D18))-LEN(SUBSTITUTE(IF(_xlfn.ISFORMULA('#_Page A'!D18),_xlfn.FORMULATEXT('#_Page A'!D18),'#_Page A'!D18),"$",""))),TRUE,FALSE),"MissingAbsMsg",TRUE,"PerfectMsg")</f>
        <v/>
      </c>
      <c r="E18" s="118" t="str">
        <f ca="1">_xlfn.IFS(ISBLANK('Page A'!E18),"",IF(NOT(ISNA('#_Page A'!E18)),IF(ISNA('Page A'!E18),TRUE,FALSE),FALSE),"StuNAMsg",IF(AND(ISNA('#_Page A'!E18),ISNA('Page A'!E18)),TRUE,FALSE),"PerfectMsg",IF(NOT(ISERROR('#_Page A'!E18)),IF(ISERROR('Page A'!E18),TRUE,FALSE),FALSE),"StuErrorMsg",IF(TYPE('#_Page A'!E18)&lt;&gt;TYPE('Page A'!E18),TRUE,FALSE),"WrongTypeMsg",IF(_xlfn.ISFORMULA('#_Page A'!E18),IF(NOT(_xlfn.ISFORMULA('Page A'!E18)),TRUE),FALSE),"MissingFormulaMsg",IF(NOT(AND(ISNUMBER(FIND("[",_xlfn.FORMULATEXT('#_Page A'!E18))),ISNUMBER(FIND("!",_xlfn.FORMULATEXT('#_Page A'!E18))))),AND(ISNUMBER(FIND("[",_xlfn.FORMULATEXT('Page A'!E18))),ISNUMBER(FIND("!",_xlfn.FORMULATEXT('Page A'!E18)))),FALSE),"ExternalRefsMsg",IF(ISNUMBER('#_Page A'!E18),IF(ABS('#_Page A'!E18-'Page A'!E18)&gt;0.00001,TRUE,FALSE),IF('#_Page A'!E18&lt;&gt;'Page A'!E18,TRUE,FALSE)),IF(ISNUMBER('#_Page A'!E18),IF('#_Page A'!E18&gt;'Page A'!E18,"TooLow","TooHigh"),"WrongAnswer"),NOT(_xlfn.ISFORMULA('#_Page A'!E18)),"PerfectMsg",IF((LEN(SUBSTITUTE(SUBSTITUTE(SUBSTITUTE(SUBSTITUTE(SUBSTITUTE(SUBSTITUTE(SUBSTITUTE(SUBSTITUTE(SUBSTITUTE(SUBSTITUTE(SUBSTITUTE(SUBSTITUTE(SUBSTITUTE(SUBSTITUTE(SUBSTITUTE(SUBSTITUTE(SUBSTITUTE(SUBSTITUTE(SUBSTITUTE(SUBSTITUTE(SUBSTITUTE(SUBSTITUTE(SUBSTITUTE(SUBSTITUTE(IF(_xlfn.ISFORMULA('Page A'!E18),_xlfn.FORMULATEXT('Page A'!E18),'Page A'!E18),"9","#"),"8","#"),"7","#"),"6","#"),"5","#"),"4","#"),"3","#"),"2","#"),"1","#"),"0","#"),CHAR(10),""),"$",""),"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A'!E18),_xlfn.FORMULATEXT('Page A'!E18),'Page A'!E18),"9","#"),"8","#"),"7","#"),"6","#"),"5","#"),"4","#"),"3","#"),"2","#"),"1","#"),"0","#"),CHAR(10),""),"$",""),"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A'!E18),_xlfn.FORMULATEXT('#_Page A'!E18),'#_Page A'!E18),"9","#"),"8","#"),"7","#"),"6","#"),"5","#"),"4","#"),"3","#"),"2","#"),"1","#"),"0","#"),CHAR(10),""),"$",""),"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A'!E18),_xlfn.FORMULATEXT('#_Page A'!E18),'#_Page A'!E18),"9","#"),"8","#"),"7","#"),"6","#"),"5","#"),"4","#"),"3","#"),"2","#"),"1","#"),"0","#"),CHAR(10),""),"$","")," ",""),",","@"),"&gt;","@"),"&lt;","@"),"=","@"),")","@"),"(","@"),"^","@"),"/","@"),"+","@"),"*","@"),"-","@"),"@#","")))/2,TRUE,FALSE),"HardCodeMsg",IF(LEN(IF(_xlfn.ISFORMULA('Page A'!E18),_xlfn.FORMULATEXT('Page A'!E18),'Page A'!E18))-LEN(SUBSTITUTE(IF(_xlfn.ISFORMULA('Page A'!E18),_xlfn.FORMULATEXT('Page A'!E18),'Page A'!E18),"""",""))&gt;LEN(IF(_xlfn.ISFORMULA('#_Page A'!E18),_xlfn.FORMULATEXT('#_Page A'!E18),'#_Page A'!E18))-LEN(SUBSTITUTE(IF(_xlfn.ISFORMULA('#_Page A'!E18),_xlfn.FORMULATEXT('#_Page A'!E18),'#_Page A'!E18),"""","")),TRUE,FALSE),"HardQuoteMsg",IF(LEN(IF(_xlfn.ISFORMULA('Page A'!E18),_xlfn.FORMULATEXT('Page A'!E18),'Page A'!E18))-LEN(SUBSTITUTE(IF(_xlfn.ISFORMULA('Page A'!E18),_xlfn.FORMULATEXT('Page A'!E18),'Page A'!E18),"$",""))&lt;0.5*(LEN(IF(_xlfn.ISFORMULA('#_Page A'!E18),_xlfn.FORMULATEXT('#_Page A'!E18),'#_Page A'!E18))-LEN(SUBSTITUTE(IF(_xlfn.ISFORMULA('#_Page A'!E18),_xlfn.FORMULATEXT('#_Page A'!E18),'#_Page A'!E18),"$",""))),TRUE,FALSE),"MissingAbsMsg",TRUE,"PerfectMsg")</f>
        <v/>
      </c>
      <c r="F18" s="118" t="str">
        <f ca="1">_xlfn.IFS(ISBLANK('Page A'!F18),"",IF(NOT(ISNA('#_Page A'!F18)),IF(ISNA('Page A'!F18),TRUE,FALSE),FALSE),"StuNAMsg",IF(AND(ISNA('#_Page A'!F18),ISNA('Page A'!F18)),TRUE,FALSE),"PerfectMsg",IF(NOT(ISERROR('#_Page A'!F18)),IF(ISERROR('Page A'!F18),TRUE,FALSE),FALSE),"StuErrorMsg",IF(TYPE('#_Page A'!F18)&lt;&gt;TYPE('Page A'!F18),TRUE,FALSE),"WrongTypeMsg",IF(_xlfn.ISFORMULA('#_Page A'!F18),IF(NOT(_xlfn.ISFORMULA('Page A'!F18)),TRUE),FALSE),"MissingFormulaMsg",IF(NOT(AND(ISNUMBER(FIND("[",_xlfn.FORMULATEXT('#_Page A'!F18))),ISNUMBER(FIND("!",_xlfn.FORMULATEXT('#_Page A'!F18))))),AND(ISNUMBER(FIND("[",_xlfn.FORMULATEXT('Page A'!F18))),ISNUMBER(FIND("!",_xlfn.FORMULATEXT('Page A'!F18)))),FALSE),"ExternalRefsMsg",IF(ISNUMBER('#_Page A'!F18),IF(ABS('#_Page A'!F18-'Page A'!F18)&gt;0.00001,TRUE,FALSE),IF('#_Page A'!F18&lt;&gt;'Page A'!F18,TRUE,FALSE)),IF(ISNUMBER('#_Page A'!F18),IF('#_Page A'!F18&gt;'Page A'!F18,"TooLow","TooHigh"),"WrongAnswer"),NOT(_xlfn.ISFORMULA('#_Page A'!F18)),"PerfectMsg",IF((LEN(SUBSTITUTE(SUBSTITUTE(SUBSTITUTE(SUBSTITUTE(SUBSTITUTE(SUBSTITUTE(SUBSTITUTE(SUBSTITUTE(SUBSTITUTE(SUBSTITUTE(SUBSTITUTE(SUBSTITUTE(SUBSTITUTE(SUBSTITUTE(SUBSTITUTE(SUBSTITUTE(SUBSTITUTE(SUBSTITUTE(SUBSTITUTE(SUBSTITUTE(SUBSTITUTE(SUBSTITUTE(SUBSTITUTE(SUBSTITUTE(IF(_xlfn.ISFORMULA('Page A'!F18),_xlfn.FORMULATEXT('Page A'!F18),'Page A'!F18),"9","#"),"8","#"),"7","#"),"6","#"),"5","#"),"4","#"),"3","#"),"2","#"),"1","#"),"0","#"),CHAR(10),""),"$",""),"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A'!F18),_xlfn.FORMULATEXT('Page A'!F18),'Page A'!F18),"9","#"),"8","#"),"7","#"),"6","#"),"5","#"),"4","#"),"3","#"),"2","#"),"1","#"),"0","#"),CHAR(10),""),"$",""),"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A'!F18),_xlfn.FORMULATEXT('#_Page A'!F18),'#_Page A'!F18),"9","#"),"8","#"),"7","#"),"6","#"),"5","#"),"4","#"),"3","#"),"2","#"),"1","#"),"0","#"),CHAR(10),""),"$",""),"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A'!F18),_xlfn.FORMULATEXT('#_Page A'!F18),'#_Page A'!F18),"9","#"),"8","#"),"7","#"),"6","#"),"5","#"),"4","#"),"3","#"),"2","#"),"1","#"),"0","#"),CHAR(10),""),"$","")," ",""),",","@"),"&gt;","@"),"&lt;","@"),"=","@"),")","@"),"(","@"),"^","@"),"/","@"),"+","@"),"*","@"),"-","@"),"@#","")))/2,TRUE,FALSE),"HardCodeMsg",IF(LEN(IF(_xlfn.ISFORMULA('Page A'!F18),_xlfn.FORMULATEXT('Page A'!F18),'Page A'!F18))-LEN(SUBSTITUTE(IF(_xlfn.ISFORMULA('Page A'!F18),_xlfn.FORMULATEXT('Page A'!F18),'Page A'!F18),"""",""))&gt;LEN(IF(_xlfn.ISFORMULA('#_Page A'!F18),_xlfn.FORMULATEXT('#_Page A'!F18),'#_Page A'!F18))-LEN(SUBSTITUTE(IF(_xlfn.ISFORMULA('#_Page A'!F18),_xlfn.FORMULATEXT('#_Page A'!F18),'#_Page A'!F18),"""","")),TRUE,FALSE),"HardQuoteMsg",IF(LEN(IF(_xlfn.ISFORMULA('Page A'!F18),_xlfn.FORMULATEXT('Page A'!F18),'Page A'!F18))-LEN(SUBSTITUTE(IF(_xlfn.ISFORMULA('Page A'!F18),_xlfn.FORMULATEXT('Page A'!F18),'Page A'!F18),"$",""))&lt;0.5*(LEN(IF(_xlfn.ISFORMULA('#_Page A'!F18),_xlfn.FORMULATEXT('#_Page A'!F18),'#_Page A'!F18))-LEN(SUBSTITUTE(IF(_xlfn.ISFORMULA('#_Page A'!F18),_xlfn.FORMULATEXT('#_Page A'!F18),'#_Page A'!F18),"$",""))),TRUE,FALSE),"MissingAbsMsg",TRUE,"PerfectMsg")</f>
        <v/>
      </c>
      <c r="G18" s="118" t="str">
        <f ca="1">_xlfn.IFS(ISBLANK('Page A'!G18),"",IF(NOT(ISNA('#_Page A'!G18)),IF(ISNA('Page A'!G18),TRUE,FALSE),FALSE),"StuNAMsg",IF(AND(ISNA('#_Page A'!G18),ISNA('Page A'!G18)),TRUE,FALSE),"PerfectMsg",IF(NOT(ISERROR('#_Page A'!G18)),IF(ISERROR('Page A'!G18),TRUE,FALSE),FALSE),"StuErrorMsg",IF(TYPE('#_Page A'!G18)&lt;&gt;TYPE('Page A'!G18),TRUE,FALSE),"WrongTypeMsg",IF(_xlfn.ISFORMULA('#_Page A'!G18),IF(NOT(_xlfn.ISFORMULA('Page A'!G18)),TRUE),FALSE),"MissingFormulaMsg",IF(NOT(AND(ISNUMBER(FIND("[",_xlfn.FORMULATEXT('#_Page A'!G18))),ISNUMBER(FIND("!",_xlfn.FORMULATEXT('#_Page A'!G18))))),AND(ISNUMBER(FIND("[",_xlfn.FORMULATEXT('Page A'!G18))),ISNUMBER(FIND("!",_xlfn.FORMULATEXT('Page A'!G18)))),FALSE),"ExternalRefsMsg",IF(ISNUMBER('#_Page A'!G18),IF(ABS('#_Page A'!G18-'Page A'!G18)&gt;0.00001,TRUE,FALSE),IF('#_Page A'!G18&lt;&gt;'Page A'!G18,TRUE,FALSE)),IF(ISNUMBER('#_Page A'!G18),IF('#_Page A'!G18&gt;'Page A'!G18,"TooLow","TooHigh"),"WrongAnswer"),NOT(_xlfn.ISFORMULA('#_Page A'!G18)),"PerfectMsg",IF((LEN(SUBSTITUTE(SUBSTITUTE(SUBSTITUTE(SUBSTITUTE(SUBSTITUTE(SUBSTITUTE(SUBSTITUTE(SUBSTITUTE(SUBSTITUTE(SUBSTITUTE(SUBSTITUTE(SUBSTITUTE(SUBSTITUTE(SUBSTITUTE(SUBSTITUTE(SUBSTITUTE(SUBSTITUTE(SUBSTITUTE(SUBSTITUTE(SUBSTITUTE(SUBSTITUTE(SUBSTITUTE(SUBSTITUTE(SUBSTITUTE(IF(_xlfn.ISFORMULA('Page A'!G18),_xlfn.FORMULATEXT('Page A'!G18),'Page A'!G18),"9","#"),"8","#"),"7","#"),"6","#"),"5","#"),"4","#"),"3","#"),"2","#"),"1","#"),"0","#"),CHAR(10),""),"$",""),"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A'!G18),_xlfn.FORMULATEXT('Page A'!G18),'Page A'!G18),"9","#"),"8","#"),"7","#"),"6","#"),"5","#"),"4","#"),"3","#"),"2","#"),"1","#"),"0","#"),CHAR(10),""),"$",""),"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A'!G18),_xlfn.FORMULATEXT('#_Page A'!G18),'#_Page A'!G18),"9","#"),"8","#"),"7","#"),"6","#"),"5","#"),"4","#"),"3","#"),"2","#"),"1","#"),"0","#"),CHAR(10),""),"$",""),"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A'!G18),_xlfn.FORMULATEXT('#_Page A'!G18),'#_Page A'!G18),"9","#"),"8","#"),"7","#"),"6","#"),"5","#"),"4","#"),"3","#"),"2","#"),"1","#"),"0","#"),CHAR(10),""),"$","")," ",""),",","@"),"&gt;","@"),"&lt;","@"),"=","@"),")","@"),"(","@"),"^","@"),"/","@"),"+","@"),"*","@"),"-","@"),"@#","")))/2,TRUE,FALSE),"HardCodeMsg",IF(LEN(IF(_xlfn.ISFORMULA('Page A'!G18),_xlfn.FORMULATEXT('Page A'!G18),'Page A'!G18))-LEN(SUBSTITUTE(IF(_xlfn.ISFORMULA('Page A'!G18),_xlfn.FORMULATEXT('Page A'!G18),'Page A'!G18),"""",""))&gt;LEN(IF(_xlfn.ISFORMULA('#_Page A'!G18),_xlfn.FORMULATEXT('#_Page A'!G18),'#_Page A'!G18))-LEN(SUBSTITUTE(IF(_xlfn.ISFORMULA('#_Page A'!G18),_xlfn.FORMULATEXT('#_Page A'!G18),'#_Page A'!G18),"""","")),TRUE,FALSE),"HardQuoteMsg",IF(LEN(IF(_xlfn.ISFORMULA('Page A'!G18),_xlfn.FORMULATEXT('Page A'!G18),'Page A'!G18))-LEN(SUBSTITUTE(IF(_xlfn.ISFORMULA('Page A'!G18),_xlfn.FORMULATEXT('Page A'!G18),'Page A'!G18),"$",""))&lt;0.5*(LEN(IF(_xlfn.ISFORMULA('#_Page A'!G18),_xlfn.FORMULATEXT('#_Page A'!G18),'#_Page A'!G18))-LEN(SUBSTITUTE(IF(_xlfn.ISFORMULA('#_Page A'!G18),_xlfn.FORMULATEXT('#_Page A'!G18),'#_Page A'!G18),"$",""))),TRUE,FALSE),"MissingAbsMsg",TRUE,"PerfectMsg")</f>
        <v/>
      </c>
      <c r="H18" s="118" t="str">
        <f ca="1">_xlfn.IFS(ISBLANK('Page A'!H18),"",IF(NOT(ISNA('#_Page A'!H18)),IF(ISNA('Page A'!H18),TRUE,FALSE),FALSE),"StuNAMsg",IF(AND(ISNA('#_Page A'!H18),ISNA('Page A'!H18)),TRUE,FALSE),"PerfectMsg",IF(NOT(ISERROR('#_Page A'!H18)),IF(ISERROR('Page A'!H18),TRUE,FALSE),FALSE),"StuErrorMsg",IF(TYPE('#_Page A'!H18)&lt;&gt;TYPE('Page A'!H18),TRUE,FALSE),"WrongTypeMsg",IF(_xlfn.ISFORMULA('#_Page A'!H18),IF(NOT(_xlfn.ISFORMULA('Page A'!H18)),TRUE),FALSE),"MissingFormulaMsg",IF(NOT(AND(ISNUMBER(FIND("[",_xlfn.FORMULATEXT('#_Page A'!H18))),ISNUMBER(FIND("!",_xlfn.FORMULATEXT('#_Page A'!H18))))),AND(ISNUMBER(FIND("[",_xlfn.FORMULATEXT('Page A'!H18))),ISNUMBER(FIND("!",_xlfn.FORMULATEXT('Page A'!H18)))),FALSE),"ExternalRefsMsg",IF(ISNUMBER('#_Page A'!H18),IF(ABS('#_Page A'!H18-'Page A'!H18)&gt;0.00001,TRUE,FALSE),IF('#_Page A'!H18&lt;&gt;'Page A'!H18,TRUE,FALSE)),IF(ISNUMBER('#_Page A'!H18),IF('#_Page A'!H18&gt;'Page A'!H18,"TooLow","TooHigh"),"WrongAnswer"),NOT(_xlfn.ISFORMULA('#_Page A'!H18)),"PerfectMsg",IF((LEN(SUBSTITUTE(SUBSTITUTE(SUBSTITUTE(SUBSTITUTE(SUBSTITUTE(SUBSTITUTE(SUBSTITUTE(SUBSTITUTE(SUBSTITUTE(SUBSTITUTE(SUBSTITUTE(SUBSTITUTE(SUBSTITUTE(SUBSTITUTE(SUBSTITUTE(SUBSTITUTE(SUBSTITUTE(SUBSTITUTE(SUBSTITUTE(SUBSTITUTE(SUBSTITUTE(SUBSTITUTE(SUBSTITUTE(SUBSTITUTE(IF(_xlfn.ISFORMULA('Page A'!H18),_xlfn.FORMULATEXT('Page A'!H18),'Page A'!H18),"9","#"),"8","#"),"7","#"),"6","#"),"5","#"),"4","#"),"3","#"),"2","#"),"1","#"),"0","#"),CHAR(10),""),"$",""),"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A'!H18),_xlfn.FORMULATEXT('Page A'!H18),'Page A'!H18),"9","#"),"8","#"),"7","#"),"6","#"),"5","#"),"4","#"),"3","#"),"2","#"),"1","#"),"0","#"),CHAR(10),""),"$",""),"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A'!H18),_xlfn.FORMULATEXT('#_Page A'!H18),'#_Page A'!H18),"9","#"),"8","#"),"7","#"),"6","#"),"5","#"),"4","#"),"3","#"),"2","#"),"1","#"),"0","#"),CHAR(10),""),"$",""),"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A'!H18),_xlfn.FORMULATEXT('#_Page A'!H18),'#_Page A'!H18),"9","#"),"8","#"),"7","#"),"6","#"),"5","#"),"4","#"),"3","#"),"2","#"),"1","#"),"0","#"),CHAR(10),""),"$","")," ",""),",","@"),"&gt;","@"),"&lt;","@"),"=","@"),")","@"),"(","@"),"^","@"),"/","@"),"+","@"),"*","@"),"-","@"),"@#","")))/2,TRUE,FALSE),"HardCodeMsg",IF(LEN(IF(_xlfn.ISFORMULA('Page A'!H18),_xlfn.FORMULATEXT('Page A'!H18),'Page A'!H18))-LEN(SUBSTITUTE(IF(_xlfn.ISFORMULA('Page A'!H18),_xlfn.FORMULATEXT('Page A'!H18),'Page A'!H18),"""",""))&gt;LEN(IF(_xlfn.ISFORMULA('#_Page A'!H18),_xlfn.FORMULATEXT('#_Page A'!H18),'#_Page A'!H18))-LEN(SUBSTITUTE(IF(_xlfn.ISFORMULA('#_Page A'!H18),_xlfn.FORMULATEXT('#_Page A'!H18),'#_Page A'!H18),"""","")),TRUE,FALSE),"HardQuoteMsg",IF(LEN(IF(_xlfn.ISFORMULA('Page A'!H18),_xlfn.FORMULATEXT('Page A'!H18),'Page A'!H18))-LEN(SUBSTITUTE(IF(_xlfn.ISFORMULA('Page A'!H18),_xlfn.FORMULATEXT('Page A'!H18),'Page A'!H18),"$",""))&lt;0.5*(LEN(IF(_xlfn.ISFORMULA('#_Page A'!H18),_xlfn.FORMULATEXT('#_Page A'!H18),'#_Page A'!H18))-LEN(SUBSTITUTE(IF(_xlfn.ISFORMULA('#_Page A'!H18),_xlfn.FORMULATEXT('#_Page A'!H18),'#_Page A'!H18),"$",""))),TRUE,FALSE),"MissingAbsMsg",TRUE,"PerfectMsg")</f>
        <v/>
      </c>
      <c r="J18" s="119">
        <v>0</v>
      </c>
      <c r="K18" s="119"/>
      <c r="L18" s="119"/>
      <c r="M18" s="127" t="str">
        <f ca="1">_xlfn.IFS(ISBLANK('Page A'!M18),"",IF(NOT(ISNA('#_Page A'!M18)),IF(ISNA('Page A'!M18),TRUE,FALSE),FALSE),"StuNAMsg",IF(AND(ISNA('#_Page A'!M18),ISNA('Page A'!M18)),TRUE,FALSE),"PerfectMsg",IF(NOT(ISERROR('#_Page A'!M18)),IF(ISERROR('Page A'!M18),TRUE,FALSE),FALSE),"StuErrorMsg",IF(TYPE('#_Page A'!M18)&lt;&gt;TYPE('Page A'!M18),TRUE,FALSE),"WrongTypeMsg",IF(_xlfn.ISFORMULA('#_Page A'!M18),IF(NOT(_xlfn.ISFORMULA('Page A'!M18)),TRUE),FALSE),"MissingFormulaMsg",IF(NOT(AND(ISNUMBER(FIND("[",_xlfn.FORMULATEXT('#_Page A'!M18))),ISNUMBER(FIND("!",_xlfn.FORMULATEXT('#_Page A'!M18))))),AND(ISNUMBER(FIND("[",_xlfn.FORMULATEXT('Page A'!M18))),ISNUMBER(FIND("!",_xlfn.FORMULATEXT('Page A'!M18)))),FALSE),"ExternalRefsMsg",IF(ISNUMBER('#_Page A'!M18),IF(ABS('#_Page A'!M18-'Page A'!M18)&gt;0.00001,TRUE,FALSE),IF('#_Page A'!M18&lt;&gt;'Page A'!M18,TRUE,FALSE)),IF(ISNUMBER('#_Page A'!M18),IF('#_Page A'!M18&gt;'Page A'!M18,"TooLow","TooHigh"),"WrongAnswer"),NOT(_xlfn.ISFORMULA('#_Page A'!M18)),"PerfectMsg",IF((LEN(SUBSTITUTE(SUBSTITUTE(SUBSTITUTE(SUBSTITUTE(SUBSTITUTE(SUBSTITUTE(SUBSTITUTE(SUBSTITUTE(SUBSTITUTE(SUBSTITUTE(SUBSTITUTE(SUBSTITUTE(SUBSTITUTE(SUBSTITUTE(SUBSTITUTE(SUBSTITUTE(SUBSTITUTE(SUBSTITUTE(SUBSTITUTE(SUBSTITUTE(SUBSTITUTE(SUBSTITUTE(SUBSTITUTE(SUBSTITUTE(IF(_xlfn.ISFORMULA('Page A'!M18),_xlfn.FORMULATEXT('Page A'!M18),'Page A'!M18),"9","#"),"8","#"),"7","#"),"6","#"),"5","#"),"4","#"),"3","#"),"2","#"),"1","#"),"0","#"),CHAR(10),""),"$",""),"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A'!M18),_xlfn.FORMULATEXT('Page A'!M18),'Page A'!M18),"9","#"),"8","#"),"7","#"),"6","#"),"5","#"),"4","#"),"3","#"),"2","#"),"1","#"),"0","#"),CHAR(10),""),"$",""),"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A'!M18),_xlfn.FORMULATEXT('#_Page A'!M18),'#_Page A'!M18),"9","#"),"8","#"),"7","#"),"6","#"),"5","#"),"4","#"),"3","#"),"2","#"),"1","#"),"0","#"),CHAR(10),""),"$",""),"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A'!M18),_xlfn.FORMULATEXT('#_Page A'!M18),'#_Page A'!M18),"9","#"),"8","#"),"7","#"),"6","#"),"5","#"),"4","#"),"3","#"),"2","#"),"1","#"),"0","#"),CHAR(10),""),"$","")," ",""),",","@"),"&gt;","@"),"&lt;","@"),"=","@"),")","@"),"(","@"),"^","@"),"/","@"),"+","@"),"*","@"),"-","@"),"@#","")))/2,TRUE,FALSE),"HardCodeMsg",IF(LEN(IF(_xlfn.ISFORMULA('Page A'!M18),_xlfn.FORMULATEXT('Page A'!M18),'Page A'!M18))-LEN(SUBSTITUTE(IF(_xlfn.ISFORMULA('Page A'!M18),_xlfn.FORMULATEXT('Page A'!M18),'Page A'!M18),"""",""))&gt;LEN(IF(_xlfn.ISFORMULA('#_Page A'!M18),_xlfn.FORMULATEXT('#_Page A'!M18),'#_Page A'!M18))-LEN(SUBSTITUTE(IF(_xlfn.ISFORMULA('#_Page A'!M18),_xlfn.FORMULATEXT('#_Page A'!M18),'#_Page A'!M18),"""","")),TRUE,FALSE),"HardQuoteMsg",IF(LEN(IF(_xlfn.ISFORMULA('Page A'!M18),_xlfn.FORMULATEXT('Page A'!M18),'Page A'!M18))-LEN(SUBSTITUTE(IF(_xlfn.ISFORMULA('Page A'!M18),_xlfn.FORMULATEXT('Page A'!M18),'Page A'!M18),"$",""))&lt;0.5*(LEN(IF(_xlfn.ISFORMULA('#_Page A'!M18),_xlfn.FORMULATEXT('#_Page A'!M18),'#_Page A'!M18))-LEN(SUBSTITUTE(IF(_xlfn.ISFORMULA('#_Page A'!M18),_xlfn.FORMULATEXT('#_Page A'!M18),'#_Page A'!M18),"$",""))),TRUE,FALSE),"MissingAbsMsg",TRUE,"PerfectMsg")</f>
        <v/>
      </c>
      <c r="O18" s="120"/>
      <c r="P18" s="120"/>
      <c r="Q18" s="120"/>
    </row>
    <row r="19" spans="1:17" x14ac:dyDescent="0.15">
      <c r="A19" s="116">
        <v>0</v>
      </c>
      <c r="B19" s="118">
        <v>80</v>
      </c>
      <c r="C19" s="116">
        <v>0</v>
      </c>
      <c r="D19" s="118" t="str">
        <f ca="1">_xlfn.IFS(ISBLANK('Page A'!D19),"",IF(NOT(ISNA('#_Page A'!D19)),IF(ISNA('Page A'!D19),TRUE,FALSE),FALSE),"StuNAMsg",IF(AND(ISNA('#_Page A'!D19),ISNA('Page A'!D19)),TRUE,FALSE),"PerfectMsg",IF(NOT(ISERROR('#_Page A'!D19)),IF(ISERROR('Page A'!D19),TRUE,FALSE),FALSE),"StuErrorMsg",IF(TYPE('#_Page A'!D19)&lt;&gt;TYPE('Page A'!D19),TRUE,FALSE),"WrongTypeMsg",IF(_xlfn.ISFORMULA('#_Page A'!D19),IF(NOT(_xlfn.ISFORMULA('Page A'!D19)),TRUE),FALSE),"MissingFormulaMsg",IF(NOT(AND(ISNUMBER(FIND("[",_xlfn.FORMULATEXT('#_Page A'!D19))),ISNUMBER(FIND("!",_xlfn.FORMULATEXT('#_Page A'!D19))))),AND(ISNUMBER(FIND("[",_xlfn.FORMULATEXT('Page A'!D19))),ISNUMBER(FIND("!",_xlfn.FORMULATEXT('Page A'!D19)))),FALSE),"ExternalRefsMsg",IF(ISNUMBER('#_Page A'!D19),IF(ABS('#_Page A'!D19-'Page A'!D19)&gt;0.00001,TRUE,FALSE),IF('#_Page A'!D19&lt;&gt;'Page A'!D19,TRUE,FALSE)),IF(ISNUMBER('#_Page A'!D19),IF('#_Page A'!D19&gt;'Page A'!D19,"TooLow","TooHigh"),"WrongAnswer"),NOT(_xlfn.ISFORMULA('#_Page A'!D19)),"PerfectMsg",IF((LEN(SUBSTITUTE(SUBSTITUTE(SUBSTITUTE(SUBSTITUTE(SUBSTITUTE(SUBSTITUTE(SUBSTITUTE(SUBSTITUTE(SUBSTITUTE(SUBSTITUTE(SUBSTITUTE(SUBSTITUTE(SUBSTITUTE(SUBSTITUTE(SUBSTITUTE(SUBSTITUTE(SUBSTITUTE(SUBSTITUTE(SUBSTITUTE(SUBSTITUTE(SUBSTITUTE(SUBSTITUTE(SUBSTITUTE(SUBSTITUTE(IF(_xlfn.ISFORMULA('Page A'!D19),_xlfn.FORMULATEXT('Page A'!D19),'Page A'!D19),"9","#"),"8","#"),"7","#"),"6","#"),"5","#"),"4","#"),"3","#"),"2","#"),"1","#"),"0","#"),CHAR(10),""),"$",""),"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A'!D19),_xlfn.FORMULATEXT('Page A'!D19),'Page A'!D19),"9","#"),"8","#"),"7","#"),"6","#"),"5","#"),"4","#"),"3","#"),"2","#"),"1","#"),"0","#"),CHAR(10),""),"$",""),"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A'!D19),_xlfn.FORMULATEXT('#_Page A'!D19),'#_Page A'!D19),"9","#"),"8","#"),"7","#"),"6","#"),"5","#"),"4","#"),"3","#"),"2","#"),"1","#"),"0","#"),CHAR(10),""),"$",""),"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A'!D19),_xlfn.FORMULATEXT('#_Page A'!D19),'#_Page A'!D19),"9","#"),"8","#"),"7","#"),"6","#"),"5","#"),"4","#"),"3","#"),"2","#"),"1","#"),"0","#"),CHAR(10),""),"$","")," ",""),",","@"),"&gt;","@"),"&lt;","@"),"=","@"),")","@"),"(","@"),"^","@"),"/","@"),"+","@"),"*","@"),"-","@"),"@#","")))/2,TRUE,FALSE),"HardCodeMsg",IF(LEN(IF(_xlfn.ISFORMULA('Page A'!D19),_xlfn.FORMULATEXT('Page A'!D19),'Page A'!D19))-LEN(SUBSTITUTE(IF(_xlfn.ISFORMULA('Page A'!D19),_xlfn.FORMULATEXT('Page A'!D19),'Page A'!D19),"""",""))&gt;LEN(IF(_xlfn.ISFORMULA('#_Page A'!D19),_xlfn.FORMULATEXT('#_Page A'!D19),'#_Page A'!D19))-LEN(SUBSTITUTE(IF(_xlfn.ISFORMULA('#_Page A'!D19),_xlfn.FORMULATEXT('#_Page A'!D19),'#_Page A'!D19),"""","")),TRUE,FALSE),"HardQuoteMsg",IF(LEN(IF(_xlfn.ISFORMULA('Page A'!D19),_xlfn.FORMULATEXT('Page A'!D19),'Page A'!D19))-LEN(SUBSTITUTE(IF(_xlfn.ISFORMULA('Page A'!D19),_xlfn.FORMULATEXT('Page A'!D19),'Page A'!D19),"$",""))&lt;0.5*(LEN(IF(_xlfn.ISFORMULA('#_Page A'!D19),_xlfn.FORMULATEXT('#_Page A'!D19),'#_Page A'!D19))-LEN(SUBSTITUTE(IF(_xlfn.ISFORMULA('#_Page A'!D19),_xlfn.FORMULATEXT('#_Page A'!D19),'#_Page A'!D19),"$",""))),TRUE,FALSE),"MissingAbsMsg",TRUE,"PerfectMsg")</f>
        <v/>
      </c>
      <c r="E19" s="118" t="str">
        <f ca="1">_xlfn.IFS(ISBLANK('Page A'!E19),"",IF(NOT(ISNA('#_Page A'!E19)),IF(ISNA('Page A'!E19),TRUE,FALSE),FALSE),"StuNAMsg",IF(AND(ISNA('#_Page A'!E19),ISNA('Page A'!E19)),TRUE,FALSE),"PerfectMsg",IF(NOT(ISERROR('#_Page A'!E19)),IF(ISERROR('Page A'!E19),TRUE,FALSE),FALSE),"StuErrorMsg",IF(TYPE('#_Page A'!E19)&lt;&gt;TYPE('Page A'!E19),TRUE,FALSE),"WrongTypeMsg",IF(_xlfn.ISFORMULA('#_Page A'!E19),IF(NOT(_xlfn.ISFORMULA('Page A'!E19)),TRUE),FALSE),"MissingFormulaMsg",IF(NOT(AND(ISNUMBER(FIND("[",_xlfn.FORMULATEXT('#_Page A'!E19))),ISNUMBER(FIND("!",_xlfn.FORMULATEXT('#_Page A'!E19))))),AND(ISNUMBER(FIND("[",_xlfn.FORMULATEXT('Page A'!E19))),ISNUMBER(FIND("!",_xlfn.FORMULATEXT('Page A'!E19)))),FALSE),"ExternalRefsMsg",IF(ISNUMBER('#_Page A'!E19),IF(ABS('#_Page A'!E19-'Page A'!E19)&gt;0.00001,TRUE,FALSE),IF('#_Page A'!E19&lt;&gt;'Page A'!E19,TRUE,FALSE)),IF(ISNUMBER('#_Page A'!E19),IF('#_Page A'!E19&gt;'Page A'!E19,"TooLow","TooHigh"),"WrongAnswer"),NOT(_xlfn.ISFORMULA('#_Page A'!E19)),"PerfectMsg",IF((LEN(SUBSTITUTE(SUBSTITUTE(SUBSTITUTE(SUBSTITUTE(SUBSTITUTE(SUBSTITUTE(SUBSTITUTE(SUBSTITUTE(SUBSTITUTE(SUBSTITUTE(SUBSTITUTE(SUBSTITUTE(SUBSTITUTE(SUBSTITUTE(SUBSTITUTE(SUBSTITUTE(SUBSTITUTE(SUBSTITUTE(SUBSTITUTE(SUBSTITUTE(SUBSTITUTE(SUBSTITUTE(SUBSTITUTE(SUBSTITUTE(IF(_xlfn.ISFORMULA('Page A'!E19),_xlfn.FORMULATEXT('Page A'!E19),'Page A'!E19),"9","#"),"8","#"),"7","#"),"6","#"),"5","#"),"4","#"),"3","#"),"2","#"),"1","#"),"0","#"),CHAR(10),""),"$",""),"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A'!E19),_xlfn.FORMULATEXT('Page A'!E19),'Page A'!E19),"9","#"),"8","#"),"7","#"),"6","#"),"5","#"),"4","#"),"3","#"),"2","#"),"1","#"),"0","#"),CHAR(10),""),"$",""),"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A'!E19),_xlfn.FORMULATEXT('#_Page A'!E19),'#_Page A'!E19),"9","#"),"8","#"),"7","#"),"6","#"),"5","#"),"4","#"),"3","#"),"2","#"),"1","#"),"0","#"),CHAR(10),""),"$",""),"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A'!E19),_xlfn.FORMULATEXT('#_Page A'!E19),'#_Page A'!E19),"9","#"),"8","#"),"7","#"),"6","#"),"5","#"),"4","#"),"3","#"),"2","#"),"1","#"),"0","#"),CHAR(10),""),"$","")," ",""),",","@"),"&gt;","@"),"&lt;","@"),"=","@"),")","@"),"(","@"),"^","@"),"/","@"),"+","@"),"*","@"),"-","@"),"@#","")))/2,TRUE,FALSE),"HardCodeMsg",IF(LEN(IF(_xlfn.ISFORMULA('Page A'!E19),_xlfn.FORMULATEXT('Page A'!E19),'Page A'!E19))-LEN(SUBSTITUTE(IF(_xlfn.ISFORMULA('Page A'!E19),_xlfn.FORMULATEXT('Page A'!E19),'Page A'!E19),"""",""))&gt;LEN(IF(_xlfn.ISFORMULA('#_Page A'!E19),_xlfn.FORMULATEXT('#_Page A'!E19),'#_Page A'!E19))-LEN(SUBSTITUTE(IF(_xlfn.ISFORMULA('#_Page A'!E19),_xlfn.FORMULATEXT('#_Page A'!E19),'#_Page A'!E19),"""","")),TRUE,FALSE),"HardQuoteMsg",IF(LEN(IF(_xlfn.ISFORMULA('Page A'!E19),_xlfn.FORMULATEXT('Page A'!E19),'Page A'!E19))-LEN(SUBSTITUTE(IF(_xlfn.ISFORMULA('Page A'!E19),_xlfn.FORMULATEXT('Page A'!E19),'Page A'!E19),"$",""))&lt;0.5*(LEN(IF(_xlfn.ISFORMULA('#_Page A'!E19),_xlfn.FORMULATEXT('#_Page A'!E19),'#_Page A'!E19))-LEN(SUBSTITUTE(IF(_xlfn.ISFORMULA('#_Page A'!E19),_xlfn.FORMULATEXT('#_Page A'!E19),'#_Page A'!E19),"$",""))),TRUE,FALSE),"MissingAbsMsg",TRUE,"PerfectMsg")</f>
        <v/>
      </c>
      <c r="F19" s="118" t="str">
        <f ca="1">_xlfn.IFS(ISBLANK('Page A'!F19),"",IF(NOT(ISNA('#_Page A'!F19)),IF(ISNA('Page A'!F19),TRUE,FALSE),FALSE),"StuNAMsg",IF(AND(ISNA('#_Page A'!F19),ISNA('Page A'!F19)),TRUE,FALSE),"PerfectMsg",IF(NOT(ISERROR('#_Page A'!F19)),IF(ISERROR('Page A'!F19),TRUE,FALSE),FALSE),"StuErrorMsg",IF(TYPE('#_Page A'!F19)&lt;&gt;TYPE('Page A'!F19),TRUE,FALSE),"WrongTypeMsg",IF(_xlfn.ISFORMULA('#_Page A'!F19),IF(NOT(_xlfn.ISFORMULA('Page A'!F19)),TRUE),FALSE),"MissingFormulaMsg",IF(NOT(AND(ISNUMBER(FIND("[",_xlfn.FORMULATEXT('#_Page A'!F19))),ISNUMBER(FIND("!",_xlfn.FORMULATEXT('#_Page A'!F19))))),AND(ISNUMBER(FIND("[",_xlfn.FORMULATEXT('Page A'!F19))),ISNUMBER(FIND("!",_xlfn.FORMULATEXT('Page A'!F19)))),FALSE),"ExternalRefsMsg",IF(ISNUMBER('#_Page A'!F19),IF(ABS('#_Page A'!F19-'Page A'!F19)&gt;0.00001,TRUE,FALSE),IF('#_Page A'!F19&lt;&gt;'Page A'!F19,TRUE,FALSE)),IF(ISNUMBER('#_Page A'!F19),IF('#_Page A'!F19&gt;'Page A'!F19,"TooLow","TooHigh"),"WrongAnswer"),NOT(_xlfn.ISFORMULA('#_Page A'!F19)),"PerfectMsg",IF((LEN(SUBSTITUTE(SUBSTITUTE(SUBSTITUTE(SUBSTITUTE(SUBSTITUTE(SUBSTITUTE(SUBSTITUTE(SUBSTITUTE(SUBSTITUTE(SUBSTITUTE(SUBSTITUTE(SUBSTITUTE(SUBSTITUTE(SUBSTITUTE(SUBSTITUTE(SUBSTITUTE(SUBSTITUTE(SUBSTITUTE(SUBSTITUTE(SUBSTITUTE(SUBSTITUTE(SUBSTITUTE(SUBSTITUTE(SUBSTITUTE(IF(_xlfn.ISFORMULA('Page A'!F19),_xlfn.FORMULATEXT('Page A'!F19),'Page A'!F19),"9","#"),"8","#"),"7","#"),"6","#"),"5","#"),"4","#"),"3","#"),"2","#"),"1","#"),"0","#"),CHAR(10),""),"$",""),"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A'!F19),_xlfn.FORMULATEXT('Page A'!F19),'Page A'!F19),"9","#"),"8","#"),"7","#"),"6","#"),"5","#"),"4","#"),"3","#"),"2","#"),"1","#"),"0","#"),CHAR(10),""),"$",""),"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A'!F19),_xlfn.FORMULATEXT('#_Page A'!F19),'#_Page A'!F19),"9","#"),"8","#"),"7","#"),"6","#"),"5","#"),"4","#"),"3","#"),"2","#"),"1","#"),"0","#"),CHAR(10),""),"$",""),"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A'!F19),_xlfn.FORMULATEXT('#_Page A'!F19),'#_Page A'!F19),"9","#"),"8","#"),"7","#"),"6","#"),"5","#"),"4","#"),"3","#"),"2","#"),"1","#"),"0","#"),CHAR(10),""),"$","")," ",""),",","@"),"&gt;","@"),"&lt;","@"),"=","@"),")","@"),"(","@"),"^","@"),"/","@"),"+","@"),"*","@"),"-","@"),"@#","")))/2,TRUE,FALSE),"HardCodeMsg",IF(LEN(IF(_xlfn.ISFORMULA('Page A'!F19),_xlfn.FORMULATEXT('Page A'!F19),'Page A'!F19))-LEN(SUBSTITUTE(IF(_xlfn.ISFORMULA('Page A'!F19),_xlfn.FORMULATEXT('Page A'!F19),'Page A'!F19),"""",""))&gt;LEN(IF(_xlfn.ISFORMULA('#_Page A'!F19),_xlfn.FORMULATEXT('#_Page A'!F19),'#_Page A'!F19))-LEN(SUBSTITUTE(IF(_xlfn.ISFORMULA('#_Page A'!F19),_xlfn.FORMULATEXT('#_Page A'!F19),'#_Page A'!F19),"""","")),TRUE,FALSE),"HardQuoteMsg",IF(LEN(IF(_xlfn.ISFORMULA('Page A'!F19),_xlfn.FORMULATEXT('Page A'!F19),'Page A'!F19))-LEN(SUBSTITUTE(IF(_xlfn.ISFORMULA('Page A'!F19),_xlfn.FORMULATEXT('Page A'!F19),'Page A'!F19),"$",""))&lt;0.5*(LEN(IF(_xlfn.ISFORMULA('#_Page A'!F19),_xlfn.FORMULATEXT('#_Page A'!F19),'#_Page A'!F19))-LEN(SUBSTITUTE(IF(_xlfn.ISFORMULA('#_Page A'!F19),_xlfn.FORMULATEXT('#_Page A'!F19),'#_Page A'!F19),"$",""))),TRUE,FALSE),"MissingAbsMsg",TRUE,"PerfectMsg")</f>
        <v/>
      </c>
      <c r="G19" s="118" t="str">
        <f ca="1">_xlfn.IFS(ISBLANK('Page A'!G19),"",IF(NOT(ISNA('#_Page A'!G19)),IF(ISNA('Page A'!G19),TRUE,FALSE),FALSE),"StuNAMsg",IF(AND(ISNA('#_Page A'!G19),ISNA('Page A'!G19)),TRUE,FALSE),"PerfectMsg",IF(NOT(ISERROR('#_Page A'!G19)),IF(ISERROR('Page A'!G19),TRUE,FALSE),FALSE),"StuErrorMsg",IF(TYPE('#_Page A'!G19)&lt;&gt;TYPE('Page A'!G19),TRUE,FALSE),"WrongTypeMsg",IF(_xlfn.ISFORMULA('#_Page A'!G19),IF(NOT(_xlfn.ISFORMULA('Page A'!G19)),TRUE),FALSE),"MissingFormulaMsg",IF(NOT(AND(ISNUMBER(FIND("[",_xlfn.FORMULATEXT('#_Page A'!G19))),ISNUMBER(FIND("!",_xlfn.FORMULATEXT('#_Page A'!G19))))),AND(ISNUMBER(FIND("[",_xlfn.FORMULATEXT('Page A'!G19))),ISNUMBER(FIND("!",_xlfn.FORMULATEXT('Page A'!G19)))),FALSE),"ExternalRefsMsg",IF(ISNUMBER('#_Page A'!G19),IF(ABS('#_Page A'!G19-'Page A'!G19)&gt;0.00001,TRUE,FALSE),IF('#_Page A'!G19&lt;&gt;'Page A'!G19,TRUE,FALSE)),IF(ISNUMBER('#_Page A'!G19),IF('#_Page A'!G19&gt;'Page A'!G19,"TooLow","TooHigh"),"WrongAnswer"),NOT(_xlfn.ISFORMULA('#_Page A'!G19)),"PerfectMsg",IF((LEN(SUBSTITUTE(SUBSTITUTE(SUBSTITUTE(SUBSTITUTE(SUBSTITUTE(SUBSTITUTE(SUBSTITUTE(SUBSTITUTE(SUBSTITUTE(SUBSTITUTE(SUBSTITUTE(SUBSTITUTE(SUBSTITUTE(SUBSTITUTE(SUBSTITUTE(SUBSTITUTE(SUBSTITUTE(SUBSTITUTE(SUBSTITUTE(SUBSTITUTE(SUBSTITUTE(SUBSTITUTE(SUBSTITUTE(SUBSTITUTE(IF(_xlfn.ISFORMULA('Page A'!G19),_xlfn.FORMULATEXT('Page A'!G19),'Page A'!G19),"9","#"),"8","#"),"7","#"),"6","#"),"5","#"),"4","#"),"3","#"),"2","#"),"1","#"),"0","#"),CHAR(10),""),"$",""),"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A'!G19),_xlfn.FORMULATEXT('Page A'!G19),'Page A'!G19),"9","#"),"8","#"),"7","#"),"6","#"),"5","#"),"4","#"),"3","#"),"2","#"),"1","#"),"0","#"),CHAR(10),""),"$",""),"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A'!G19),_xlfn.FORMULATEXT('#_Page A'!G19),'#_Page A'!G19),"9","#"),"8","#"),"7","#"),"6","#"),"5","#"),"4","#"),"3","#"),"2","#"),"1","#"),"0","#"),CHAR(10),""),"$",""),"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A'!G19),_xlfn.FORMULATEXT('#_Page A'!G19),'#_Page A'!G19),"9","#"),"8","#"),"7","#"),"6","#"),"5","#"),"4","#"),"3","#"),"2","#"),"1","#"),"0","#"),CHAR(10),""),"$","")," ",""),",","@"),"&gt;","@"),"&lt;","@"),"=","@"),")","@"),"(","@"),"^","@"),"/","@"),"+","@"),"*","@"),"-","@"),"@#","")))/2,TRUE,FALSE),"HardCodeMsg",IF(LEN(IF(_xlfn.ISFORMULA('Page A'!G19),_xlfn.FORMULATEXT('Page A'!G19),'Page A'!G19))-LEN(SUBSTITUTE(IF(_xlfn.ISFORMULA('Page A'!G19),_xlfn.FORMULATEXT('Page A'!G19),'Page A'!G19),"""",""))&gt;LEN(IF(_xlfn.ISFORMULA('#_Page A'!G19),_xlfn.FORMULATEXT('#_Page A'!G19),'#_Page A'!G19))-LEN(SUBSTITUTE(IF(_xlfn.ISFORMULA('#_Page A'!G19),_xlfn.FORMULATEXT('#_Page A'!G19),'#_Page A'!G19),"""","")),TRUE,FALSE),"HardQuoteMsg",IF(LEN(IF(_xlfn.ISFORMULA('Page A'!G19),_xlfn.FORMULATEXT('Page A'!G19),'Page A'!G19))-LEN(SUBSTITUTE(IF(_xlfn.ISFORMULA('Page A'!G19),_xlfn.FORMULATEXT('Page A'!G19),'Page A'!G19),"$",""))&lt;0.5*(LEN(IF(_xlfn.ISFORMULA('#_Page A'!G19),_xlfn.FORMULATEXT('#_Page A'!G19),'#_Page A'!G19))-LEN(SUBSTITUTE(IF(_xlfn.ISFORMULA('#_Page A'!G19),_xlfn.FORMULATEXT('#_Page A'!G19),'#_Page A'!G19),"$",""))),TRUE,FALSE),"MissingAbsMsg",TRUE,"PerfectMsg")</f>
        <v/>
      </c>
      <c r="H19" s="118" t="str">
        <f ca="1">_xlfn.IFS(ISBLANK('Page A'!H19),"",IF(NOT(ISNA('#_Page A'!H19)),IF(ISNA('Page A'!H19),TRUE,FALSE),FALSE),"StuNAMsg",IF(AND(ISNA('#_Page A'!H19),ISNA('Page A'!H19)),TRUE,FALSE),"PerfectMsg",IF(NOT(ISERROR('#_Page A'!H19)),IF(ISERROR('Page A'!H19),TRUE,FALSE),FALSE),"StuErrorMsg",IF(TYPE('#_Page A'!H19)&lt;&gt;TYPE('Page A'!H19),TRUE,FALSE),"WrongTypeMsg",IF(_xlfn.ISFORMULA('#_Page A'!H19),IF(NOT(_xlfn.ISFORMULA('Page A'!H19)),TRUE),FALSE),"MissingFormulaMsg",IF(NOT(AND(ISNUMBER(FIND("[",_xlfn.FORMULATEXT('#_Page A'!H19))),ISNUMBER(FIND("!",_xlfn.FORMULATEXT('#_Page A'!H19))))),AND(ISNUMBER(FIND("[",_xlfn.FORMULATEXT('Page A'!H19))),ISNUMBER(FIND("!",_xlfn.FORMULATEXT('Page A'!H19)))),FALSE),"ExternalRefsMsg",IF(ISNUMBER('#_Page A'!H19),IF(ABS('#_Page A'!H19-'Page A'!H19)&gt;0.00001,TRUE,FALSE),IF('#_Page A'!H19&lt;&gt;'Page A'!H19,TRUE,FALSE)),IF(ISNUMBER('#_Page A'!H19),IF('#_Page A'!H19&gt;'Page A'!H19,"TooLow","TooHigh"),"WrongAnswer"),NOT(_xlfn.ISFORMULA('#_Page A'!H19)),"PerfectMsg",IF((LEN(SUBSTITUTE(SUBSTITUTE(SUBSTITUTE(SUBSTITUTE(SUBSTITUTE(SUBSTITUTE(SUBSTITUTE(SUBSTITUTE(SUBSTITUTE(SUBSTITUTE(SUBSTITUTE(SUBSTITUTE(SUBSTITUTE(SUBSTITUTE(SUBSTITUTE(SUBSTITUTE(SUBSTITUTE(SUBSTITUTE(SUBSTITUTE(SUBSTITUTE(SUBSTITUTE(SUBSTITUTE(SUBSTITUTE(SUBSTITUTE(IF(_xlfn.ISFORMULA('Page A'!H19),_xlfn.FORMULATEXT('Page A'!H19),'Page A'!H19),"9","#"),"8","#"),"7","#"),"6","#"),"5","#"),"4","#"),"3","#"),"2","#"),"1","#"),"0","#"),CHAR(10),""),"$",""),"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A'!H19),_xlfn.FORMULATEXT('Page A'!H19),'Page A'!H19),"9","#"),"8","#"),"7","#"),"6","#"),"5","#"),"4","#"),"3","#"),"2","#"),"1","#"),"0","#"),CHAR(10),""),"$",""),"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A'!H19),_xlfn.FORMULATEXT('#_Page A'!H19),'#_Page A'!H19),"9","#"),"8","#"),"7","#"),"6","#"),"5","#"),"4","#"),"3","#"),"2","#"),"1","#"),"0","#"),CHAR(10),""),"$",""),"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A'!H19),_xlfn.FORMULATEXT('#_Page A'!H19),'#_Page A'!H19),"9","#"),"8","#"),"7","#"),"6","#"),"5","#"),"4","#"),"3","#"),"2","#"),"1","#"),"0","#"),CHAR(10),""),"$","")," ",""),",","@"),"&gt;","@"),"&lt;","@"),"=","@"),")","@"),"(","@"),"^","@"),"/","@"),"+","@"),"*","@"),"-","@"),"@#","")))/2,TRUE,FALSE),"HardCodeMsg",IF(LEN(IF(_xlfn.ISFORMULA('Page A'!H19),_xlfn.FORMULATEXT('Page A'!H19),'Page A'!H19))-LEN(SUBSTITUTE(IF(_xlfn.ISFORMULA('Page A'!H19),_xlfn.FORMULATEXT('Page A'!H19),'Page A'!H19),"""",""))&gt;LEN(IF(_xlfn.ISFORMULA('#_Page A'!H19),_xlfn.FORMULATEXT('#_Page A'!H19),'#_Page A'!H19))-LEN(SUBSTITUTE(IF(_xlfn.ISFORMULA('#_Page A'!H19),_xlfn.FORMULATEXT('#_Page A'!H19),'#_Page A'!H19),"""","")),TRUE,FALSE),"HardQuoteMsg",IF(LEN(IF(_xlfn.ISFORMULA('Page A'!H19),_xlfn.FORMULATEXT('Page A'!H19),'Page A'!H19))-LEN(SUBSTITUTE(IF(_xlfn.ISFORMULA('Page A'!H19),_xlfn.FORMULATEXT('Page A'!H19),'Page A'!H19),"$",""))&lt;0.5*(LEN(IF(_xlfn.ISFORMULA('#_Page A'!H19),_xlfn.FORMULATEXT('#_Page A'!H19),'#_Page A'!H19))-LEN(SUBSTITUTE(IF(_xlfn.ISFORMULA('#_Page A'!H19),_xlfn.FORMULATEXT('#_Page A'!H19),'#_Page A'!H19),"$",""))),TRUE,FALSE),"MissingAbsMsg",TRUE,"PerfectMsg")</f>
        <v/>
      </c>
      <c r="J19" s="119">
        <v>0</v>
      </c>
      <c r="K19" s="119"/>
      <c r="L19" s="119"/>
      <c r="M19" s="127" t="str">
        <f ca="1">_xlfn.IFS(ISBLANK('Page A'!M19),"",IF(NOT(ISNA('#_Page A'!M19)),IF(ISNA('Page A'!M19),TRUE,FALSE),FALSE),"StuNAMsg",IF(AND(ISNA('#_Page A'!M19),ISNA('Page A'!M19)),TRUE,FALSE),"PerfectMsg",IF(NOT(ISERROR('#_Page A'!M19)),IF(ISERROR('Page A'!M19),TRUE,FALSE),FALSE),"StuErrorMsg",IF(TYPE('#_Page A'!M19)&lt;&gt;TYPE('Page A'!M19),TRUE,FALSE),"WrongTypeMsg",IF(_xlfn.ISFORMULA('#_Page A'!M19),IF(NOT(_xlfn.ISFORMULA('Page A'!M19)),TRUE),FALSE),"MissingFormulaMsg",IF(NOT(AND(ISNUMBER(FIND("[",_xlfn.FORMULATEXT('#_Page A'!M19))),ISNUMBER(FIND("!",_xlfn.FORMULATEXT('#_Page A'!M19))))),AND(ISNUMBER(FIND("[",_xlfn.FORMULATEXT('Page A'!M19))),ISNUMBER(FIND("!",_xlfn.FORMULATEXT('Page A'!M19)))),FALSE),"ExternalRefsMsg",IF(ISNUMBER('#_Page A'!M19),IF(ABS('#_Page A'!M19-'Page A'!M19)&gt;0.00001,TRUE,FALSE),IF('#_Page A'!M19&lt;&gt;'Page A'!M19,TRUE,FALSE)),IF(ISNUMBER('#_Page A'!M19),IF('#_Page A'!M19&gt;'Page A'!M19,"TooLow","TooHigh"),"WrongAnswer"),NOT(_xlfn.ISFORMULA('#_Page A'!M19)),"PerfectMsg",IF((LEN(SUBSTITUTE(SUBSTITUTE(SUBSTITUTE(SUBSTITUTE(SUBSTITUTE(SUBSTITUTE(SUBSTITUTE(SUBSTITUTE(SUBSTITUTE(SUBSTITUTE(SUBSTITUTE(SUBSTITUTE(SUBSTITUTE(SUBSTITUTE(SUBSTITUTE(SUBSTITUTE(SUBSTITUTE(SUBSTITUTE(SUBSTITUTE(SUBSTITUTE(SUBSTITUTE(SUBSTITUTE(SUBSTITUTE(SUBSTITUTE(IF(_xlfn.ISFORMULA('Page A'!M19),_xlfn.FORMULATEXT('Page A'!M19),'Page A'!M19),"9","#"),"8","#"),"7","#"),"6","#"),"5","#"),"4","#"),"3","#"),"2","#"),"1","#"),"0","#"),CHAR(10),""),"$",""),"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A'!M19),_xlfn.FORMULATEXT('Page A'!M19),'Page A'!M19),"9","#"),"8","#"),"7","#"),"6","#"),"5","#"),"4","#"),"3","#"),"2","#"),"1","#"),"0","#"),CHAR(10),""),"$",""),"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A'!M19),_xlfn.FORMULATEXT('#_Page A'!M19),'#_Page A'!M19),"9","#"),"8","#"),"7","#"),"6","#"),"5","#"),"4","#"),"3","#"),"2","#"),"1","#"),"0","#"),CHAR(10),""),"$",""),"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A'!M19),_xlfn.FORMULATEXT('#_Page A'!M19),'#_Page A'!M19),"9","#"),"8","#"),"7","#"),"6","#"),"5","#"),"4","#"),"3","#"),"2","#"),"1","#"),"0","#"),CHAR(10),""),"$","")," ",""),",","@"),"&gt;","@"),"&lt;","@"),"=","@"),")","@"),"(","@"),"^","@"),"/","@"),"+","@"),"*","@"),"-","@"),"@#","")))/2,TRUE,FALSE),"HardCodeMsg",IF(LEN(IF(_xlfn.ISFORMULA('Page A'!M19),_xlfn.FORMULATEXT('Page A'!M19),'Page A'!M19))-LEN(SUBSTITUTE(IF(_xlfn.ISFORMULA('Page A'!M19),_xlfn.FORMULATEXT('Page A'!M19),'Page A'!M19),"""",""))&gt;LEN(IF(_xlfn.ISFORMULA('#_Page A'!M19),_xlfn.FORMULATEXT('#_Page A'!M19),'#_Page A'!M19))-LEN(SUBSTITUTE(IF(_xlfn.ISFORMULA('#_Page A'!M19),_xlfn.FORMULATEXT('#_Page A'!M19),'#_Page A'!M19),"""","")),TRUE,FALSE),"HardQuoteMsg",IF(LEN(IF(_xlfn.ISFORMULA('Page A'!M19),_xlfn.FORMULATEXT('Page A'!M19),'Page A'!M19))-LEN(SUBSTITUTE(IF(_xlfn.ISFORMULA('Page A'!M19),_xlfn.FORMULATEXT('Page A'!M19),'Page A'!M19),"$",""))&lt;0.5*(LEN(IF(_xlfn.ISFORMULA('#_Page A'!M19),_xlfn.FORMULATEXT('#_Page A'!M19),'#_Page A'!M19))-LEN(SUBSTITUTE(IF(_xlfn.ISFORMULA('#_Page A'!M19),_xlfn.FORMULATEXT('#_Page A'!M19),'#_Page A'!M19),"$",""))),TRUE,FALSE),"MissingAbsMsg",TRUE,"PerfectMsg")</f>
        <v/>
      </c>
      <c r="P19" s="127" t="str">
        <f ca="1">_xlfn.IFS(ISBLANK('Page A'!P19),"",IF(NOT(ISNA('#_Page A'!P19)),IF(ISNA('Page A'!P19),TRUE,FALSE),FALSE),"StuNAMsg",IF(AND(ISNA('#_Page A'!P19),ISNA('Page A'!P19)),TRUE,FALSE),"PerfectMsg",IF(NOT(ISERROR('#_Page A'!P19)),IF(ISERROR('Page A'!P19),TRUE,FALSE),FALSE),"StuErrorMsg",IF(TYPE('#_Page A'!P19)&lt;&gt;TYPE('Page A'!P19),TRUE,FALSE),"WrongTypeMsg",IF(_xlfn.ISFORMULA('#_Page A'!P19),IF(NOT(_xlfn.ISFORMULA('Page A'!P19)),TRUE),FALSE),"MissingFormulaMsg",IF(NOT(AND(ISNUMBER(FIND("[",_xlfn.FORMULATEXT('#_Page A'!P19))),ISNUMBER(FIND("!",_xlfn.FORMULATEXT('#_Page A'!P19))))),AND(ISNUMBER(FIND("[",_xlfn.FORMULATEXT('Page A'!P19))),ISNUMBER(FIND("!",_xlfn.FORMULATEXT('Page A'!P19)))),FALSE),"ExternalRefsMsg",IF(ISNUMBER('#_Page A'!P19),IF(ABS('#_Page A'!P19-'Page A'!P19)&gt;0.00001,TRUE,FALSE),IF('#_Page A'!P19&lt;&gt;'Page A'!P19,TRUE,FALSE)),IF(ISNUMBER('#_Page A'!P19),IF('#_Page A'!P19&gt;'Page A'!P19,"TooLow","TooHigh"),"WrongAnswer"),NOT(_xlfn.ISFORMULA('#_Page A'!P19)),"PerfectMsg",IF((LEN(SUBSTITUTE(SUBSTITUTE(SUBSTITUTE(SUBSTITUTE(SUBSTITUTE(SUBSTITUTE(SUBSTITUTE(SUBSTITUTE(SUBSTITUTE(SUBSTITUTE(SUBSTITUTE(SUBSTITUTE(SUBSTITUTE(SUBSTITUTE(SUBSTITUTE(SUBSTITUTE(SUBSTITUTE(SUBSTITUTE(SUBSTITUTE(SUBSTITUTE(SUBSTITUTE(SUBSTITUTE(SUBSTITUTE(SUBSTITUTE(IF(_xlfn.ISFORMULA('Page A'!P19),_xlfn.FORMULATEXT('Page A'!P19),'Page A'!P19),"9","#"),"8","#"),"7","#"),"6","#"),"5","#"),"4","#"),"3","#"),"2","#"),"1","#"),"0","#"),CHAR(10),""),"$",""),"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A'!P19),_xlfn.FORMULATEXT('Page A'!P19),'Page A'!P19),"9","#"),"8","#"),"7","#"),"6","#"),"5","#"),"4","#"),"3","#"),"2","#"),"1","#"),"0","#"),CHAR(10),""),"$",""),"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A'!P19),_xlfn.FORMULATEXT('#_Page A'!P19),'#_Page A'!P19),"9","#"),"8","#"),"7","#"),"6","#"),"5","#"),"4","#"),"3","#"),"2","#"),"1","#"),"0","#"),CHAR(10),""),"$",""),"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A'!P19),_xlfn.FORMULATEXT('#_Page A'!P19),'#_Page A'!P19),"9","#"),"8","#"),"7","#"),"6","#"),"5","#"),"4","#"),"3","#"),"2","#"),"1","#"),"0","#"),CHAR(10),""),"$","")," ",""),",","@"),"&gt;","@"),"&lt;","@"),"=","@"),")","@"),"(","@"),"^","@"),"/","@"),"+","@"),"*","@"),"-","@"),"@#","")))/2,TRUE,FALSE),"HardCodeMsg",IF(LEN(IF(_xlfn.ISFORMULA('Page A'!P19),_xlfn.FORMULATEXT('Page A'!P19),'Page A'!P19))-LEN(SUBSTITUTE(IF(_xlfn.ISFORMULA('Page A'!P19),_xlfn.FORMULATEXT('Page A'!P19),'Page A'!P19),"""",""))&gt;LEN(IF(_xlfn.ISFORMULA('#_Page A'!P19),_xlfn.FORMULATEXT('#_Page A'!P19),'#_Page A'!P19))-LEN(SUBSTITUTE(IF(_xlfn.ISFORMULA('#_Page A'!P19),_xlfn.FORMULATEXT('#_Page A'!P19),'#_Page A'!P19),"""","")),TRUE,FALSE),"HardQuoteMsg",IF(LEN(IF(_xlfn.ISFORMULA('Page A'!P19),_xlfn.FORMULATEXT('Page A'!P19),'Page A'!P19))-LEN(SUBSTITUTE(IF(_xlfn.ISFORMULA('Page A'!P19),_xlfn.FORMULATEXT('Page A'!P19),'Page A'!P19),"$",""))&lt;0.5*(LEN(IF(_xlfn.ISFORMULA('#_Page A'!P19),_xlfn.FORMULATEXT('#_Page A'!P19),'#_Page A'!P19))-LEN(SUBSTITUTE(IF(_xlfn.ISFORMULA('#_Page A'!P19),_xlfn.FORMULATEXT('#_Page A'!P19),'#_Page A'!P19),"$",""))),TRUE,FALSE),"MissingAbsMsg",TRUE,"PerfectMsg")</f>
        <v/>
      </c>
    </row>
    <row r="20" spans="1:17" x14ac:dyDescent="0.15">
      <c r="A20" s="116">
        <v>0</v>
      </c>
      <c r="B20" s="118">
        <v>67</v>
      </c>
      <c r="C20" s="116">
        <v>0</v>
      </c>
      <c r="D20" s="118" t="str">
        <f ca="1">_xlfn.IFS(ISBLANK('Page A'!D20),"",IF(NOT(ISNA('#_Page A'!D20)),IF(ISNA('Page A'!D20),TRUE,FALSE),FALSE),"StuNAMsg",IF(AND(ISNA('#_Page A'!D20),ISNA('Page A'!D20)),TRUE,FALSE),"PerfectMsg",IF(NOT(ISERROR('#_Page A'!D20)),IF(ISERROR('Page A'!D20),TRUE,FALSE),FALSE),"StuErrorMsg",IF(TYPE('#_Page A'!D20)&lt;&gt;TYPE('Page A'!D20),TRUE,FALSE),"WrongTypeMsg",IF(_xlfn.ISFORMULA('#_Page A'!D20),IF(NOT(_xlfn.ISFORMULA('Page A'!D20)),TRUE),FALSE),"MissingFormulaMsg",IF(NOT(AND(ISNUMBER(FIND("[",_xlfn.FORMULATEXT('#_Page A'!D20))),ISNUMBER(FIND("!",_xlfn.FORMULATEXT('#_Page A'!D20))))),AND(ISNUMBER(FIND("[",_xlfn.FORMULATEXT('Page A'!D20))),ISNUMBER(FIND("!",_xlfn.FORMULATEXT('Page A'!D20)))),FALSE),"ExternalRefsMsg",IF(ISNUMBER('#_Page A'!D20),IF(ABS('#_Page A'!D20-'Page A'!D20)&gt;0.00001,TRUE,FALSE),IF('#_Page A'!D20&lt;&gt;'Page A'!D20,TRUE,FALSE)),IF(ISNUMBER('#_Page A'!D20),IF('#_Page A'!D20&gt;'Page A'!D20,"TooLow","TooHigh"),"WrongAnswer"),NOT(_xlfn.ISFORMULA('#_Page A'!D20)),"PerfectMsg",IF((LEN(SUBSTITUTE(SUBSTITUTE(SUBSTITUTE(SUBSTITUTE(SUBSTITUTE(SUBSTITUTE(SUBSTITUTE(SUBSTITUTE(SUBSTITUTE(SUBSTITUTE(SUBSTITUTE(SUBSTITUTE(SUBSTITUTE(SUBSTITUTE(SUBSTITUTE(SUBSTITUTE(SUBSTITUTE(SUBSTITUTE(SUBSTITUTE(SUBSTITUTE(SUBSTITUTE(SUBSTITUTE(SUBSTITUTE(SUBSTITUTE(IF(_xlfn.ISFORMULA('Page A'!D20),_xlfn.FORMULATEXT('Page A'!D20),'Page A'!D20),"9","#"),"8","#"),"7","#"),"6","#"),"5","#"),"4","#"),"3","#"),"2","#"),"1","#"),"0","#"),CHAR(10),""),"$",""),"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A'!D20),_xlfn.FORMULATEXT('Page A'!D20),'Page A'!D20),"9","#"),"8","#"),"7","#"),"6","#"),"5","#"),"4","#"),"3","#"),"2","#"),"1","#"),"0","#"),CHAR(10),""),"$",""),"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A'!D20),_xlfn.FORMULATEXT('#_Page A'!D20),'#_Page A'!D20),"9","#"),"8","#"),"7","#"),"6","#"),"5","#"),"4","#"),"3","#"),"2","#"),"1","#"),"0","#"),CHAR(10),""),"$",""),"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A'!D20),_xlfn.FORMULATEXT('#_Page A'!D20),'#_Page A'!D20),"9","#"),"8","#"),"7","#"),"6","#"),"5","#"),"4","#"),"3","#"),"2","#"),"1","#"),"0","#"),CHAR(10),""),"$","")," ",""),",","@"),"&gt;","@"),"&lt;","@"),"=","@"),")","@"),"(","@"),"^","@"),"/","@"),"+","@"),"*","@"),"-","@"),"@#","")))/2,TRUE,FALSE),"HardCodeMsg",IF(LEN(IF(_xlfn.ISFORMULA('Page A'!D20),_xlfn.FORMULATEXT('Page A'!D20),'Page A'!D20))-LEN(SUBSTITUTE(IF(_xlfn.ISFORMULA('Page A'!D20),_xlfn.FORMULATEXT('Page A'!D20),'Page A'!D20),"""",""))&gt;LEN(IF(_xlfn.ISFORMULA('#_Page A'!D20),_xlfn.FORMULATEXT('#_Page A'!D20),'#_Page A'!D20))-LEN(SUBSTITUTE(IF(_xlfn.ISFORMULA('#_Page A'!D20),_xlfn.FORMULATEXT('#_Page A'!D20),'#_Page A'!D20),"""","")),TRUE,FALSE),"HardQuoteMsg",IF(LEN(IF(_xlfn.ISFORMULA('Page A'!D20),_xlfn.FORMULATEXT('Page A'!D20),'Page A'!D20))-LEN(SUBSTITUTE(IF(_xlfn.ISFORMULA('Page A'!D20),_xlfn.FORMULATEXT('Page A'!D20),'Page A'!D20),"$",""))&lt;0.5*(LEN(IF(_xlfn.ISFORMULA('#_Page A'!D20),_xlfn.FORMULATEXT('#_Page A'!D20),'#_Page A'!D20))-LEN(SUBSTITUTE(IF(_xlfn.ISFORMULA('#_Page A'!D20),_xlfn.FORMULATEXT('#_Page A'!D20),'#_Page A'!D20),"$",""))),TRUE,FALSE),"MissingAbsMsg",TRUE,"PerfectMsg")</f>
        <v/>
      </c>
      <c r="E20" s="118" t="str">
        <f ca="1">_xlfn.IFS(ISBLANK('Page A'!E20),"",IF(NOT(ISNA('#_Page A'!E20)),IF(ISNA('Page A'!E20),TRUE,FALSE),FALSE),"StuNAMsg",IF(AND(ISNA('#_Page A'!E20),ISNA('Page A'!E20)),TRUE,FALSE),"PerfectMsg",IF(NOT(ISERROR('#_Page A'!E20)),IF(ISERROR('Page A'!E20),TRUE,FALSE),FALSE),"StuErrorMsg",IF(TYPE('#_Page A'!E20)&lt;&gt;TYPE('Page A'!E20),TRUE,FALSE),"WrongTypeMsg",IF(_xlfn.ISFORMULA('#_Page A'!E20),IF(NOT(_xlfn.ISFORMULA('Page A'!E20)),TRUE),FALSE),"MissingFormulaMsg",IF(NOT(AND(ISNUMBER(FIND("[",_xlfn.FORMULATEXT('#_Page A'!E20))),ISNUMBER(FIND("!",_xlfn.FORMULATEXT('#_Page A'!E20))))),AND(ISNUMBER(FIND("[",_xlfn.FORMULATEXT('Page A'!E20))),ISNUMBER(FIND("!",_xlfn.FORMULATEXT('Page A'!E20)))),FALSE),"ExternalRefsMsg",IF(ISNUMBER('#_Page A'!E20),IF(ABS('#_Page A'!E20-'Page A'!E20)&gt;0.00001,TRUE,FALSE),IF('#_Page A'!E20&lt;&gt;'Page A'!E20,TRUE,FALSE)),IF(ISNUMBER('#_Page A'!E20),IF('#_Page A'!E20&gt;'Page A'!E20,"TooLow","TooHigh"),"WrongAnswer"),NOT(_xlfn.ISFORMULA('#_Page A'!E20)),"PerfectMsg",IF((LEN(SUBSTITUTE(SUBSTITUTE(SUBSTITUTE(SUBSTITUTE(SUBSTITUTE(SUBSTITUTE(SUBSTITUTE(SUBSTITUTE(SUBSTITUTE(SUBSTITUTE(SUBSTITUTE(SUBSTITUTE(SUBSTITUTE(SUBSTITUTE(SUBSTITUTE(SUBSTITUTE(SUBSTITUTE(SUBSTITUTE(SUBSTITUTE(SUBSTITUTE(SUBSTITUTE(SUBSTITUTE(SUBSTITUTE(SUBSTITUTE(IF(_xlfn.ISFORMULA('Page A'!E20),_xlfn.FORMULATEXT('Page A'!E20),'Page A'!E20),"9","#"),"8","#"),"7","#"),"6","#"),"5","#"),"4","#"),"3","#"),"2","#"),"1","#"),"0","#"),CHAR(10),""),"$",""),"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A'!E20),_xlfn.FORMULATEXT('Page A'!E20),'Page A'!E20),"9","#"),"8","#"),"7","#"),"6","#"),"5","#"),"4","#"),"3","#"),"2","#"),"1","#"),"0","#"),CHAR(10),""),"$",""),"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A'!E20),_xlfn.FORMULATEXT('#_Page A'!E20),'#_Page A'!E20),"9","#"),"8","#"),"7","#"),"6","#"),"5","#"),"4","#"),"3","#"),"2","#"),"1","#"),"0","#"),CHAR(10),""),"$",""),"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A'!E20),_xlfn.FORMULATEXT('#_Page A'!E20),'#_Page A'!E20),"9","#"),"8","#"),"7","#"),"6","#"),"5","#"),"4","#"),"3","#"),"2","#"),"1","#"),"0","#"),CHAR(10),""),"$","")," ",""),",","@"),"&gt;","@"),"&lt;","@"),"=","@"),")","@"),"(","@"),"^","@"),"/","@"),"+","@"),"*","@"),"-","@"),"@#","")))/2,TRUE,FALSE),"HardCodeMsg",IF(LEN(IF(_xlfn.ISFORMULA('Page A'!E20),_xlfn.FORMULATEXT('Page A'!E20),'Page A'!E20))-LEN(SUBSTITUTE(IF(_xlfn.ISFORMULA('Page A'!E20),_xlfn.FORMULATEXT('Page A'!E20),'Page A'!E20),"""",""))&gt;LEN(IF(_xlfn.ISFORMULA('#_Page A'!E20),_xlfn.FORMULATEXT('#_Page A'!E20),'#_Page A'!E20))-LEN(SUBSTITUTE(IF(_xlfn.ISFORMULA('#_Page A'!E20),_xlfn.FORMULATEXT('#_Page A'!E20),'#_Page A'!E20),"""","")),TRUE,FALSE),"HardQuoteMsg",IF(LEN(IF(_xlfn.ISFORMULA('Page A'!E20),_xlfn.FORMULATEXT('Page A'!E20),'Page A'!E20))-LEN(SUBSTITUTE(IF(_xlfn.ISFORMULA('Page A'!E20),_xlfn.FORMULATEXT('Page A'!E20),'Page A'!E20),"$",""))&lt;0.5*(LEN(IF(_xlfn.ISFORMULA('#_Page A'!E20),_xlfn.FORMULATEXT('#_Page A'!E20),'#_Page A'!E20))-LEN(SUBSTITUTE(IF(_xlfn.ISFORMULA('#_Page A'!E20),_xlfn.FORMULATEXT('#_Page A'!E20),'#_Page A'!E20),"$",""))),TRUE,FALSE),"MissingAbsMsg",TRUE,"PerfectMsg")</f>
        <v/>
      </c>
      <c r="F20" s="118" t="str">
        <f ca="1">_xlfn.IFS(ISBLANK('Page A'!F20),"",IF(NOT(ISNA('#_Page A'!F20)),IF(ISNA('Page A'!F20),TRUE,FALSE),FALSE),"StuNAMsg",IF(AND(ISNA('#_Page A'!F20),ISNA('Page A'!F20)),TRUE,FALSE),"PerfectMsg",IF(NOT(ISERROR('#_Page A'!F20)),IF(ISERROR('Page A'!F20),TRUE,FALSE),FALSE),"StuErrorMsg",IF(TYPE('#_Page A'!F20)&lt;&gt;TYPE('Page A'!F20),TRUE,FALSE),"WrongTypeMsg",IF(_xlfn.ISFORMULA('#_Page A'!F20),IF(NOT(_xlfn.ISFORMULA('Page A'!F20)),TRUE),FALSE),"MissingFormulaMsg",IF(NOT(AND(ISNUMBER(FIND("[",_xlfn.FORMULATEXT('#_Page A'!F20))),ISNUMBER(FIND("!",_xlfn.FORMULATEXT('#_Page A'!F20))))),AND(ISNUMBER(FIND("[",_xlfn.FORMULATEXT('Page A'!F20))),ISNUMBER(FIND("!",_xlfn.FORMULATEXT('Page A'!F20)))),FALSE),"ExternalRefsMsg",IF(ISNUMBER('#_Page A'!F20),IF(ABS('#_Page A'!F20-'Page A'!F20)&gt;0.00001,TRUE,FALSE),IF('#_Page A'!F20&lt;&gt;'Page A'!F20,TRUE,FALSE)),IF(ISNUMBER('#_Page A'!F20),IF('#_Page A'!F20&gt;'Page A'!F20,"TooLow","TooHigh"),"WrongAnswer"),NOT(_xlfn.ISFORMULA('#_Page A'!F20)),"PerfectMsg",IF((LEN(SUBSTITUTE(SUBSTITUTE(SUBSTITUTE(SUBSTITUTE(SUBSTITUTE(SUBSTITUTE(SUBSTITUTE(SUBSTITUTE(SUBSTITUTE(SUBSTITUTE(SUBSTITUTE(SUBSTITUTE(SUBSTITUTE(SUBSTITUTE(SUBSTITUTE(SUBSTITUTE(SUBSTITUTE(SUBSTITUTE(SUBSTITUTE(SUBSTITUTE(SUBSTITUTE(SUBSTITUTE(SUBSTITUTE(SUBSTITUTE(IF(_xlfn.ISFORMULA('Page A'!F20),_xlfn.FORMULATEXT('Page A'!F20),'Page A'!F20),"9","#"),"8","#"),"7","#"),"6","#"),"5","#"),"4","#"),"3","#"),"2","#"),"1","#"),"0","#"),CHAR(10),""),"$",""),"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A'!F20),_xlfn.FORMULATEXT('Page A'!F20),'Page A'!F20),"9","#"),"8","#"),"7","#"),"6","#"),"5","#"),"4","#"),"3","#"),"2","#"),"1","#"),"0","#"),CHAR(10),""),"$",""),"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A'!F20),_xlfn.FORMULATEXT('#_Page A'!F20),'#_Page A'!F20),"9","#"),"8","#"),"7","#"),"6","#"),"5","#"),"4","#"),"3","#"),"2","#"),"1","#"),"0","#"),CHAR(10),""),"$",""),"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A'!F20),_xlfn.FORMULATEXT('#_Page A'!F20),'#_Page A'!F20),"9","#"),"8","#"),"7","#"),"6","#"),"5","#"),"4","#"),"3","#"),"2","#"),"1","#"),"0","#"),CHAR(10),""),"$","")," ",""),",","@"),"&gt;","@"),"&lt;","@"),"=","@"),")","@"),"(","@"),"^","@"),"/","@"),"+","@"),"*","@"),"-","@"),"@#","")))/2,TRUE,FALSE),"HardCodeMsg",IF(LEN(IF(_xlfn.ISFORMULA('Page A'!F20),_xlfn.FORMULATEXT('Page A'!F20),'Page A'!F20))-LEN(SUBSTITUTE(IF(_xlfn.ISFORMULA('Page A'!F20),_xlfn.FORMULATEXT('Page A'!F20),'Page A'!F20),"""",""))&gt;LEN(IF(_xlfn.ISFORMULA('#_Page A'!F20),_xlfn.FORMULATEXT('#_Page A'!F20),'#_Page A'!F20))-LEN(SUBSTITUTE(IF(_xlfn.ISFORMULA('#_Page A'!F20),_xlfn.FORMULATEXT('#_Page A'!F20),'#_Page A'!F20),"""","")),TRUE,FALSE),"HardQuoteMsg",IF(LEN(IF(_xlfn.ISFORMULA('Page A'!F20),_xlfn.FORMULATEXT('Page A'!F20),'Page A'!F20))-LEN(SUBSTITUTE(IF(_xlfn.ISFORMULA('Page A'!F20),_xlfn.FORMULATEXT('Page A'!F20),'Page A'!F20),"$",""))&lt;0.5*(LEN(IF(_xlfn.ISFORMULA('#_Page A'!F20),_xlfn.FORMULATEXT('#_Page A'!F20),'#_Page A'!F20))-LEN(SUBSTITUTE(IF(_xlfn.ISFORMULA('#_Page A'!F20),_xlfn.FORMULATEXT('#_Page A'!F20),'#_Page A'!F20),"$",""))),TRUE,FALSE),"MissingAbsMsg",TRUE,"PerfectMsg")</f>
        <v/>
      </c>
      <c r="G20" s="118" t="str">
        <f ca="1">_xlfn.IFS(ISBLANK('Page A'!G20),"",IF(NOT(ISNA('#_Page A'!G20)),IF(ISNA('Page A'!G20),TRUE,FALSE),FALSE),"StuNAMsg",IF(AND(ISNA('#_Page A'!G20),ISNA('Page A'!G20)),TRUE,FALSE),"PerfectMsg",IF(NOT(ISERROR('#_Page A'!G20)),IF(ISERROR('Page A'!G20),TRUE,FALSE),FALSE),"StuErrorMsg",IF(TYPE('#_Page A'!G20)&lt;&gt;TYPE('Page A'!G20),TRUE,FALSE),"WrongTypeMsg",IF(_xlfn.ISFORMULA('#_Page A'!G20),IF(NOT(_xlfn.ISFORMULA('Page A'!G20)),TRUE),FALSE),"MissingFormulaMsg",IF(NOT(AND(ISNUMBER(FIND("[",_xlfn.FORMULATEXT('#_Page A'!G20))),ISNUMBER(FIND("!",_xlfn.FORMULATEXT('#_Page A'!G20))))),AND(ISNUMBER(FIND("[",_xlfn.FORMULATEXT('Page A'!G20))),ISNUMBER(FIND("!",_xlfn.FORMULATEXT('Page A'!G20)))),FALSE),"ExternalRefsMsg",IF(ISNUMBER('#_Page A'!G20),IF(ABS('#_Page A'!G20-'Page A'!G20)&gt;0.00001,TRUE,FALSE),IF('#_Page A'!G20&lt;&gt;'Page A'!G20,TRUE,FALSE)),IF(ISNUMBER('#_Page A'!G20),IF('#_Page A'!G20&gt;'Page A'!G20,"TooLow","TooHigh"),"WrongAnswer"),NOT(_xlfn.ISFORMULA('#_Page A'!G20)),"PerfectMsg",IF((LEN(SUBSTITUTE(SUBSTITUTE(SUBSTITUTE(SUBSTITUTE(SUBSTITUTE(SUBSTITUTE(SUBSTITUTE(SUBSTITUTE(SUBSTITUTE(SUBSTITUTE(SUBSTITUTE(SUBSTITUTE(SUBSTITUTE(SUBSTITUTE(SUBSTITUTE(SUBSTITUTE(SUBSTITUTE(SUBSTITUTE(SUBSTITUTE(SUBSTITUTE(SUBSTITUTE(SUBSTITUTE(SUBSTITUTE(SUBSTITUTE(IF(_xlfn.ISFORMULA('Page A'!G20),_xlfn.FORMULATEXT('Page A'!G20),'Page A'!G20),"9","#"),"8","#"),"7","#"),"6","#"),"5","#"),"4","#"),"3","#"),"2","#"),"1","#"),"0","#"),CHAR(10),""),"$",""),"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A'!G20),_xlfn.FORMULATEXT('Page A'!G20),'Page A'!G20),"9","#"),"8","#"),"7","#"),"6","#"),"5","#"),"4","#"),"3","#"),"2","#"),"1","#"),"0","#"),CHAR(10),""),"$",""),"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A'!G20),_xlfn.FORMULATEXT('#_Page A'!G20),'#_Page A'!G20),"9","#"),"8","#"),"7","#"),"6","#"),"5","#"),"4","#"),"3","#"),"2","#"),"1","#"),"0","#"),CHAR(10),""),"$",""),"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A'!G20),_xlfn.FORMULATEXT('#_Page A'!G20),'#_Page A'!G20),"9","#"),"8","#"),"7","#"),"6","#"),"5","#"),"4","#"),"3","#"),"2","#"),"1","#"),"0","#"),CHAR(10),""),"$","")," ",""),",","@"),"&gt;","@"),"&lt;","@"),"=","@"),")","@"),"(","@"),"^","@"),"/","@"),"+","@"),"*","@"),"-","@"),"@#","")))/2,TRUE,FALSE),"HardCodeMsg",IF(LEN(IF(_xlfn.ISFORMULA('Page A'!G20),_xlfn.FORMULATEXT('Page A'!G20),'Page A'!G20))-LEN(SUBSTITUTE(IF(_xlfn.ISFORMULA('Page A'!G20),_xlfn.FORMULATEXT('Page A'!G20),'Page A'!G20),"""",""))&gt;LEN(IF(_xlfn.ISFORMULA('#_Page A'!G20),_xlfn.FORMULATEXT('#_Page A'!G20),'#_Page A'!G20))-LEN(SUBSTITUTE(IF(_xlfn.ISFORMULA('#_Page A'!G20),_xlfn.FORMULATEXT('#_Page A'!G20),'#_Page A'!G20),"""","")),TRUE,FALSE),"HardQuoteMsg",IF(LEN(IF(_xlfn.ISFORMULA('Page A'!G20),_xlfn.FORMULATEXT('Page A'!G20),'Page A'!G20))-LEN(SUBSTITUTE(IF(_xlfn.ISFORMULA('Page A'!G20),_xlfn.FORMULATEXT('Page A'!G20),'Page A'!G20),"$",""))&lt;0.5*(LEN(IF(_xlfn.ISFORMULA('#_Page A'!G20),_xlfn.FORMULATEXT('#_Page A'!G20),'#_Page A'!G20))-LEN(SUBSTITUTE(IF(_xlfn.ISFORMULA('#_Page A'!G20),_xlfn.FORMULATEXT('#_Page A'!G20),'#_Page A'!G20),"$",""))),TRUE,FALSE),"MissingAbsMsg",TRUE,"PerfectMsg")</f>
        <v/>
      </c>
      <c r="H20" s="118" t="str">
        <f ca="1">_xlfn.IFS(ISBLANK('Page A'!H20),"",IF(NOT(ISNA('#_Page A'!H20)),IF(ISNA('Page A'!H20),TRUE,FALSE),FALSE),"StuNAMsg",IF(AND(ISNA('#_Page A'!H20),ISNA('Page A'!H20)),TRUE,FALSE),"PerfectMsg",IF(NOT(ISERROR('#_Page A'!H20)),IF(ISERROR('Page A'!H20),TRUE,FALSE),FALSE),"StuErrorMsg",IF(TYPE('#_Page A'!H20)&lt;&gt;TYPE('Page A'!H20),TRUE,FALSE),"WrongTypeMsg",IF(_xlfn.ISFORMULA('#_Page A'!H20),IF(NOT(_xlfn.ISFORMULA('Page A'!H20)),TRUE),FALSE),"MissingFormulaMsg",IF(NOT(AND(ISNUMBER(FIND("[",_xlfn.FORMULATEXT('#_Page A'!H20))),ISNUMBER(FIND("!",_xlfn.FORMULATEXT('#_Page A'!H20))))),AND(ISNUMBER(FIND("[",_xlfn.FORMULATEXT('Page A'!H20))),ISNUMBER(FIND("!",_xlfn.FORMULATEXT('Page A'!H20)))),FALSE),"ExternalRefsMsg",IF(ISNUMBER('#_Page A'!H20),IF(ABS('#_Page A'!H20-'Page A'!H20)&gt;0.00001,TRUE,FALSE),IF('#_Page A'!H20&lt;&gt;'Page A'!H20,TRUE,FALSE)),IF(ISNUMBER('#_Page A'!H20),IF('#_Page A'!H20&gt;'Page A'!H20,"TooLow","TooHigh"),"WrongAnswer"),NOT(_xlfn.ISFORMULA('#_Page A'!H20)),"PerfectMsg",IF((LEN(SUBSTITUTE(SUBSTITUTE(SUBSTITUTE(SUBSTITUTE(SUBSTITUTE(SUBSTITUTE(SUBSTITUTE(SUBSTITUTE(SUBSTITUTE(SUBSTITUTE(SUBSTITUTE(SUBSTITUTE(SUBSTITUTE(SUBSTITUTE(SUBSTITUTE(SUBSTITUTE(SUBSTITUTE(SUBSTITUTE(SUBSTITUTE(SUBSTITUTE(SUBSTITUTE(SUBSTITUTE(SUBSTITUTE(SUBSTITUTE(IF(_xlfn.ISFORMULA('Page A'!H20),_xlfn.FORMULATEXT('Page A'!H20),'Page A'!H20),"9","#"),"8","#"),"7","#"),"6","#"),"5","#"),"4","#"),"3","#"),"2","#"),"1","#"),"0","#"),CHAR(10),""),"$",""),"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A'!H20),_xlfn.FORMULATEXT('Page A'!H20),'Page A'!H20),"9","#"),"8","#"),"7","#"),"6","#"),"5","#"),"4","#"),"3","#"),"2","#"),"1","#"),"0","#"),CHAR(10),""),"$",""),"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A'!H20),_xlfn.FORMULATEXT('#_Page A'!H20),'#_Page A'!H20),"9","#"),"8","#"),"7","#"),"6","#"),"5","#"),"4","#"),"3","#"),"2","#"),"1","#"),"0","#"),CHAR(10),""),"$",""),"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A'!H20),_xlfn.FORMULATEXT('#_Page A'!H20),'#_Page A'!H20),"9","#"),"8","#"),"7","#"),"6","#"),"5","#"),"4","#"),"3","#"),"2","#"),"1","#"),"0","#"),CHAR(10),""),"$","")," ",""),",","@"),"&gt;","@"),"&lt;","@"),"=","@"),")","@"),"(","@"),"^","@"),"/","@"),"+","@"),"*","@"),"-","@"),"@#","")))/2,TRUE,FALSE),"HardCodeMsg",IF(LEN(IF(_xlfn.ISFORMULA('Page A'!H20),_xlfn.FORMULATEXT('Page A'!H20),'Page A'!H20))-LEN(SUBSTITUTE(IF(_xlfn.ISFORMULA('Page A'!H20),_xlfn.FORMULATEXT('Page A'!H20),'Page A'!H20),"""",""))&gt;LEN(IF(_xlfn.ISFORMULA('#_Page A'!H20),_xlfn.FORMULATEXT('#_Page A'!H20),'#_Page A'!H20))-LEN(SUBSTITUTE(IF(_xlfn.ISFORMULA('#_Page A'!H20),_xlfn.FORMULATEXT('#_Page A'!H20),'#_Page A'!H20),"""","")),TRUE,FALSE),"HardQuoteMsg",IF(LEN(IF(_xlfn.ISFORMULA('Page A'!H20),_xlfn.FORMULATEXT('Page A'!H20),'Page A'!H20))-LEN(SUBSTITUTE(IF(_xlfn.ISFORMULA('Page A'!H20),_xlfn.FORMULATEXT('Page A'!H20),'Page A'!H20),"$",""))&lt;0.5*(LEN(IF(_xlfn.ISFORMULA('#_Page A'!H20),_xlfn.FORMULATEXT('#_Page A'!H20),'#_Page A'!H20))-LEN(SUBSTITUTE(IF(_xlfn.ISFORMULA('#_Page A'!H20),_xlfn.FORMULATEXT('#_Page A'!H20),'#_Page A'!H20),"$",""))),TRUE,FALSE),"MissingAbsMsg",TRUE,"PerfectMsg")</f>
        <v/>
      </c>
      <c r="J20" s="119">
        <v>0</v>
      </c>
      <c r="K20" s="119"/>
      <c r="L20" s="119"/>
      <c r="M20" s="127" t="str">
        <f ca="1">_xlfn.IFS(ISBLANK('Page A'!M20),"",IF(NOT(ISNA('#_Page A'!M20)),IF(ISNA('Page A'!M20),TRUE,FALSE),FALSE),"StuNAMsg",IF(AND(ISNA('#_Page A'!M20),ISNA('Page A'!M20)),TRUE,FALSE),"PerfectMsg",IF(NOT(ISERROR('#_Page A'!M20)),IF(ISERROR('Page A'!M20),TRUE,FALSE),FALSE),"StuErrorMsg",IF(TYPE('#_Page A'!M20)&lt;&gt;TYPE('Page A'!M20),TRUE,FALSE),"WrongTypeMsg",IF(_xlfn.ISFORMULA('#_Page A'!M20),IF(NOT(_xlfn.ISFORMULA('Page A'!M20)),TRUE),FALSE),"MissingFormulaMsg",IF(NOT(AND(ISNUMBER(FIND("[",_xlfn.FORMULATEXT('#_Page A'!M20))),ISNUMBER(FIND("!",_xlfn.FORMULATEXT('#_Page A'!M20))))),AND(ISNUMBER(FIND("[",_xlfn.FORMULATEXT('Page A'!M20))),ISNUMBER(FIND("!",_xlfn.FORMULATEXT('Page A'!M20)))),FALSE),"ExternalRefsMsg",IF(ISNUMBER('#_Page A'!M20),IF(ABS('#_Page A'!M20-'Page A'!M20)&gt;0.00001,TRUE,FALSE),IF('#_Page A'!M20&lt;&gt;'Page A'!M20,TRUE,FALSE)),IF(ISNUMBER('#_Page A'!M20),IF('#_Page A'!M20&gt;'Page A'!M20,"TooLow","TooHigh"),"WrongAnswer"),NOT(_xlfn.ISFORMULA('#_Page A'!M20)),"PerfectMsg",IF((LEN(SUBSTITUTE(SUBSTITUTE(SUBSTITUTE(SUBSTITUTE(SUBSTITUTE(SUBSTITUTE(SUBSTITUTE(SUBSTITUTE(SUBSTITUTE(SUBSTITUTE(SUBSTITUTE(SUBSTITUTE(SUBSTITUTE(SUBSTITUTE(SUBSTITUTE(SUBSTITUTE(SUBSTITUTE(SUBSTITUTE(SUBSTITUTE(SUBSTITUTE(SUBSTITUTE(SUBSTITUTE(SUBSTITUTE(SUBSTITUTE(IF(_xlfn.ISFORMULA('Page A'!M20),_xlfn.FORMULATEXT('Page A'!M20),'Page A'!M20),"9","#"),"8","#"),"7","#"),"6","#"),"5","#"),"4","#"),"3","#"),"2","#"),"1","#"),"0","#"),CHAR(10),""),"$",""),"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A'!M20),_xlfn.FORMULATEXT('Page A'!M20),'Page A'!M20),"9","#"),"8","#"),"7","#"),"6","#"),"5","#"),"4","#"),"3","#"),"2","#"),"1","#"),"0","#"),CHAR(10),""),"$",""),"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A'!M20),_xlfn.FORMULATEXT('#_Page A'!M20),'#_Page A'!M20),"9","#"),"8","#"),"7","#"),"6","#"),"5","#"),"4","#"),"3","#"),"2","#"),"1","#"),"0","#"),CHAR(10),""),"$",""),"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A'!M20),_xlfn.FORMULATEXT('#_Page A'!M20),'#_Page A'!M20),"9","#"),"8","#"),"7","#"),"6","#"),"5","#"),"4","#"),"3","#"),"2","#"),"1","#"),"0","#"),CHAR(10),""),"$","")," ",""),",","@"),"&gt;","@"),"&lt;","@"),"=","@"),")","@"),"(","@"),"^","@"),"/","@"),"+","@"),"*","@"),"-","@"),"@#","")))/2,TRUE,FALSE),"HardCodeMsg",IF(LEN(IF(_xlfn.ISFORMULA('Page A'!M20),_xlfn.FORMULATEXT('Page A'!M20),'Page A'!M20))-LEN(SUBSTITUTE(IF(_xlfn.ISFORMULA('Page A'!M20),_xlfn.FORMULATEXT('Page A'!M20),'Page A'!M20),"""",""))&gt;LEN(IF(_xlfn.ISFORMULA('#_Page A'!M20),_xlfn.FORMULATEXT('#_Page A'!M20),'#_Page A'!M20))-LEN(SUBSTITUTE(IF(_xlfn.ISFORMULA('#_Page A'!M20),_xlfn.FORMULATEXT('#_Page A'!M20),'#_Page A'!M20),"""","")),TRUE,FALSE),"HardQuoteMsg",IF(LEN(IF(_xlfn.ISFORMULA('Page A'!M20),_xlfn.FORMULATEXT('Page A'!M20),'Page A'!M20))-LEN(SUBSTITUTE(IF(_xlfn.ISFORMULA('Page A'!M20),_xlfn.FORMULATEXT('Page A'!M20),'Page A'!M20),"$",""))&lt;0.5*(LEN(IF(_xlfn.ISFORMULA('#_Page A'!M20),_xlfn.FORMULATEXT('#_Page A'!M20),'#_Page A'!M20))-LEN(SUBSTITUTE(IF(_xlfn.ISFORMULA('#_Page A'!M20),_xlfn.FORMULATEXT('#_Page A'!M20),'#_Page A'!M20),"$",""))),TRUE,FALSE),"MissingAbsMsg",TRUE,"PerfectMsg")</f>
        <v/>
      </c>
    </row>
    <row r="21" spans="1:17" x14ac:dyDescent="0.15">
      <c r="A21" s="116">
        <v>0</v>
      </c>
      <c r="B21" s="118">
        <v>46</v>
      </c>
      <c r="C21" s="116">
        <v>0</v>
      </c>
      <c r="D21" s="118" t="str">
        <f ca="1">_xlfn.IFS(ISBLANK('Page A'!D21),"",IF(NOT(ISNA('#_Page A'!D21)),IF(ISNA('Page A'!D21),TRUE,FALSE),FALSE),"StuNAMsg",IF(AND(ISNA('#_Page A'!D21),ISNA('Page A'!D21)),TRUE,FALSE),"PerfectMsg",IF(NOT(ISERROR('#_Page A'!D21)),IF(ISERROR('Page A'!D21),TRUE,FALSE),FALSE),"StuErrorMsg",IF(TYPE('#_Page A'!D21)&lt;&gt;TYPE('Page A'!D21),TRUE,FALSE),"WrongTypeMsg",IF(_xlfn.ISFORMULA('#_Page A'!D21),IF(NOT(_xlfn.ISFORMULA('Page A'!D21)),TRUE),FALSE),"MissingFormulaMsg",IF(NOT(AND(ISNUMBER(FIND("[",_xlfn.FORMULATEXT('#_Page A'!D21))),ISNUMBER(FIND("!",_xlfn.FORMULATEXT('#_Page A'!D21))))),AND(ISNUMBER(FIND("[",_xlfn.FORMULATEXT('Page A'!D21))),ISNUMBER(FIND("!",_xlfn.FORMULATEXT('Page A'!D21)))),FALSE),"ExternalRefsMsg",IF(ISNUMBER('#_Page A'!D21),IF(ABS('#_Page A'!D21-'Page A'!D21)&gt;0.00001,TRUE,FALSE),IF('#_Page A'!D21&lt;&gt;'Page A'!D21,TRUE,FALSE)),IF(ISNUMBER('#_Page A'!D21),IF('#_Page A'!D21&gt;'Page A'!D21,"TooLow","TooHigh"),"WrongAnswer"),NOT(_xlfn.ISFORMULA('#_Page A'!D21)),"PerfectMsg",IF((LEN(SUBSTITUTE(SUBSTITUTE(SUBSTITUTE(SUBSTITUTE(SUBSTITUTE(SUBSTITUTE(SUBSTITUTE(SUBSTITUTE(SUBSTITUTE(SUBSTITUTE(SUBSTITUTE(SUBSTITUTE(SUBSTITUTE(SUBSTITUTE(SUBSTITUTE(SUBSTITUTE(SUBSTITUTE(SUBSTITUTE(SUBSTITUTE(SUBSTITUTE(SUBSTITUTE(SUBSTITUTE(SUBSTITUTE(SUBSTITUTE(IF(_xlfn.ISFORMULA('Page A'!D21),_xlfn.FORMULATEXT('Page A'!D21),'Page A'!D21),"9","#"),"8","#"),"7","#"),"6","#"),"5","#"),"4","#"),"3","#"),"2","#"),"1","#"),"0","#"),CHAR(10),""),"$",""),"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A'!D21),_xlfn.FORMULATEXT('Page A'!D21),'Page A'!D21),"9","#"),"8","#"),"7","#"),"6","#"),"5","#"),"4","#"),"3","#"),"2","#"),"1","#"),"0","#"),CHAR(10),""),"$",""),"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A'!D21),_xlfn.FORMULATEXT('#_Page A'!D21),'#_Page A'!D21),"9","#"),"8","#"),"7","#"),"6","#"),"5","#"),"4","#"),"3","#"),"2","#"),"1","#"),"0","#"),CHAR(10),""),"$",""),"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A'!D21),_xlfn.FORMULATEXT('#_Page A'!D21),'#_Page A'!D21),"9","#"),"8","#"),"7","#"),"6","#"),"5","#"),"4","#"),"3","#"),"2","#"),"1","#"),"0","#"),CHAR(10),""),"$","")," ",""),",","@"),"&gt;","@"),"&lt;","@"),"=","@"),")","@"),"(","@"),"^","@"),"/","@"),"+","@"),"*","@"),"-","@"),"@#","")))/2,TRUE,FALSE),"HardCodeMsg",IF(LEN(IF(_xlfn.ISFORMULA('Page A'!D21),_xlfn.FORMULATEXT('Page A'!D21),'Page A'!D21))-LEN(SUBSTITUTE(IF(_xlfn.ISFORMULA('Page A'!D21),_xlfn.FORMULATEXT('Page A'!D21),'Page A'!D21),"""",""))&gt;LEN(IF(_xlfn.ISFORMULA('#_Page A'!D21),_xlfn.FORMULATEXT('#_Page A'!D21),'#_Page A'!D21))-LEN(SUBSTITUTE(IF(_xlfn.ISFORMULA('#_Page A'!D21),_xlfn.FORMULATEXT('#_Page A'!D21),'#_Page A'!D21),"""","")),TRUE,FALSE),"HardQuoteMsg",IF(LEN(IF(_xlfn.ISFORMULA('Page A'!D21),_xlfn.FORMULATEXT('Page A'!D21),'Page A'!D21))-LEN(SUBSTITUTE(IF(_xlfn.ISFORMULA('Page A'!D21),_xlfn.FORMULATEXT('Page A'!D21),'Page A'!D21),"$",""))&lt;0.5*(LEN(IF(_xlfn.ISFORMULA('#_Page A'!D21),_xlfn.FORMULATEXT('#_Page A'!D21),'#_Page A'!D21))-LEN(SUBSTITUTE(IF(_xlfn.ISFORMULA('#_Page A'!D21),_xlfn.FORMULATEXT('#_Page A'!D21),'#_Page A'!D21),"$",""))),TRUE,FALSE),"MissingAbsMsg",TRUE,"PerfectMsg")</f>
        <v/>
      </c>
      <c r="E21" s="118" t="str">
        <f ca="1">_xlfn.IFS(ISBLANK('Page A'!E21),"",IF(NOT(ISNA('#_Page A'!E21)),IF(ISNA('Page A'!E21),TRUE,FALSE),FALSE),"StuNAMsg",IF(AND(ISNA('#_Page A'!E21),ISNA('Page A'!E21)),TRUE,FALSE),"PerfectMsg",IF(NOT(ISERROR('#_Page A'!E21)),IF(ISERROR('Page A'!E21),TRUE,FALSE),FALSE),"StuErrorMsg",IF(TYPE('#_Page A'!E21)&lt;&gt;TYPE('Page A'!E21),TRUE,FALSE),"WrongTypeMsg",IF(_xlfn.ISFORMULA('#_Page A'!E21),IF(NOT(_xlfn.ISFORMULA('Page A'!E21)),TRUE),FALSE),"MissingFormulaMsg",IF(NOT(AND(ISNUMBER(FIND("[",_xlfn.FORMULATEXT('#_Page A'!E21))),ISNUMBER(FIND("!",_xlfn.FORMULATEXT('#_Page A'!E21))))),AND(ISNUMBER(FIND("[",_xlfn.FORMULATEXT('Page A'!E21))),ISNUMBER(FIND("!",_xlfn.FORMULATEXT('Page A'!E21)))),FALSE),"ExternalRefsMsg",IF(ISNUMBER('#_Page A'!E21),IF(ABS('#_Page A'!E21-'Page A'!E21)&gt;0.00001,TRUE,FALSE),IF('#_Page A'!E21&lt;&gt;'Page A'!E21,TRUE,FALSE)),IF(ISNUMBER('#_Page A'!E21),IF('#_Page A'!E21&gt;'Page A'!E21,"TooLow","TooHigh"),"WrongAnswer"),NOT(_xlfn.ISFORMULA('#_Page A'!E21)),"PerfectMsg",IF((LEN(SUBSTITUTE(SUBSTITUTE(SUBSTITUTE(SUBSTITUTE(SUBSTITUTE(SUBSTITUTE(SUBSTITUTE(SUBSTITUTE(SUBSTITUTE(SUBSTITUTE(SUBSTITUTE(SUBSTITUTE(SUBSTITUTE(SUBSTITUTE(SUBSTITUTE(SUBSTITUTE(SUBSTITUTE(SUBSTITUTE(SUBSTITUTE(SUBSTITUTE(SUBSTITUTE(SUBSTITUTE(SUBSTITUTE(SUBSTITUTE(IF(_xlfn.ISFORMULA('Page A'!E21),_xlfn.FORMULATEXT('Page A'!E21),'Page A'!E21),"9","#"),"8","#"),"7","#"),"6","#"),"5","#"),"4","#"),"3","#"),"2","#"),"1","#"),"0","#"),CHAR(10),""),"$",""),"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A'!E21),_xlfn.FORMULATEXT('Page A'!E21),'Page A'!E21),"9","#"),"8","#"),"7","#"),"6","#"),"5","#"),"4","#"),"3","#"),"2","#"),"1","#"),"0","#"),CHAR(10),""),"$",""),"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A'!E21),_xlfn.FORMULATEXT('#_Page A'!E21),'#_Page A'!E21),"9","#"),"8","#"),"7","#"),"6","#"),"5","#"),"4","#"),"3","#"),"2","#"),"1","#"),"0","#"),CHAR(10),""),"$",""),"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A'!E21),_xlfn.FORMULATEXT('#_Page A'!E21),'#_Page A'!E21),"9","#"),"8","#"),"7","#"),"6","#"),"5","#"),"4","#"),"3","#"),"2","#"),"1","#"),"0","#"),CHAR(10),""),"$","")," ",""),",","@"),"&gt;","@"),"&lt;","@"),"=","@"),")","@"),"(","@"),"^","@"),"/","@"),"+","@"),"*","@"),"-","@"),"@#","")))/2,TRUE,FALSE),"HardCodeMsg",IF(LEN(IF(_xlfn.ISFORMULA('Page A'!E21),_xlfn.FORMULATEXT('Page A'!E21),'Page A'!E21))-LEN(SUBSTITUTE(IF(_xlfn.ISFORMULA('Page A'!E21),_xlfn.FORMULATEXT('Page A'!E21),'Page A'!E21),"""",""))&gt;LEN(IF(_xlfn.ISFORMULA('#_Page A'!E21),_xlfn.FORMULATEXT('#_Page A'!E21),'#_Page A'!E21))-LEN(SUBSTITUTE(IF(_xlfn.ISFORMULA('#_Page A'!E21),_xlfn.FORMULATEXT('#_Page A'!E21),'#_Page A'!E21),"""","")),TRUE,FALSE),"HardQuoteMsg",IF(LEN(IF(_xlfn.ISFORMULA('Page A'!E21),_xlfn.FORMULATEXT('Page A'!E21),'Page A'!E21))-LEN(SUBSTITUTE(IF(_xlfn.ISFORMULA('Page A'!E21),_xlfn.FORMULATEXT('Page A'!E21),'Page A'!E21),"$",""))&lt;0.5*(LEN(IF(_xlfn.ISFORMULA('#_Page A'!E21),_xlfn.FORMULATEXT('#_Page A'!E21),'#_Page A'!E21))-LEN(SUBSTITUTE(IF(_xlfn.ISFORMULA('#_Page A'!E21),_xlfn.FORMULATEXT('#_Page A'!E21),'#_Page A'!E21),"$",""))),TRUE,FALSE),"MissingAbsMsg",TRUE,"PerfectMsg")</f>
        <v/>
      </c>
      <c r="F21" s="118" t="str">
        <f ca="1">_xlfn.IFS(ISBLANK('Page A'!F21),"",IF(NOT(ISNA('#_Page A'!F21)),IF(ISNA('Page A'!F21),TRUE,FALSE),FALSE),"StuNAMsg",IF(AND(ISNA('#_Page A'!F21),ISNA('Page A'!F21)),TRUE,FALSE),"PerfectMsg",IF(NOT(ISERROR('#_Page A'!F21)),IF(ISERROR('Page A'!F21),TRUE,FALSE),FALSE),"StuErrorMsg",IF(TYPE('#_Page A'!F21)&lt;&gt;TYPE('Page A'!F21),TRUE,FALSE),"WrongTypeMsg",IF(_xlfn.ISFORMULA('#_Page A'!F21),IF(NOT(_xlfn.ISFORMULA('Page A'!F21)),TRUE),FALSE),"MissingFormulaMsg",IF(NOT(AND(ISNUMBER(FIND("[",_xlfn.FORMULATEXT('#_Page A'!F21))),ISNUMBER(FIND("!",_xlfn.FORMULATEXT('#_Page A'!F21))))),AND(ISNUMBER(FIND("[",_xlfn.FORMULATEXT('Page A'!F21))),ISNUMBER(FIND("!",_xlfn.FORMULATEXT('Page A'!F21)))),FALSE),"ExternalRefsMsg",IF(ISNUMBER('#_Page A'!F21),IF(ABS('#_Page A'!F21-'Page A'!F21)&gt;0.00001,TRUE,FALSE),IF('#_Page A'!F21&lt;&gt;'Page A'!F21,TRUE,FALSE)),IF(ISNUMBER('#_Page A'!F21),IF('#_Page A'!F21&gt;'Page A'!F21,"TooLow","TooHigh"),"WrongAnswer"),NOT(_xlfn.ISFORMULA('#_Page A'!F21)),"PerfectMsg",IF((LEN(SUBSTITUTE(SUBSTITUTE(SUBSTITUTE(SUBSTITUTE(SUBSTITUTE(SUBSTITUTE(SUBSTITUTE(SUBSTITUTE(SUBSTITUTE(SUBSTITUTE(SUBSTITUTE(SUBSTITUTE(SUBSTITUTE(SUBSTITUTE(SUBSTITUTE(SUBSTITUTE(SUBSTITUTE(SUBSTITUTE(SUBSTITUTE(SUBSTITUTE(SUBSTITUTE(SUBSTITUTE(SUBSTITUTE(SUBSTITUTE(IF(_xlfn.ISFORMULA('Page A'!F21),_xlfn.FORMULATEXT('Page A'!F21),'Page A'!F21),"9","#"),"8","#"),"7","#"),"6","#"),"5","#"),"4","#"),"3","#"),"2","#"),"1","#"),"0","#"),CHAR(10),""),"$",""),"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A'!F21),_xlfn.FORMULATEXT('Page A'!F21),'Page A'!F21),"9","#"),"8","#"),"7","#"),"6","#"),"5","#"),"4","#"),"3","#"),"2","#"),"1","#"),"0","#"),CHAR(10),""),"$",""),"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A'!F21),_xlfn.FORMULATEXT('#_Page A'!F21),'#_Page A'!F21),"9","#"),"8","#"),"7","#"),"6","#"),"5","#"),"4","#"),"3","#"),"2","#"),"1","#"),"0","#"),CHAR(10),""),"$",""),"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A'!F21),_xlfn.FORMULATEXT('#_Page A'!F21),'#_Page A'!F21),"9","#"),"8","#"),"7","#"),"6","#"),"5","#"),"4","#"),"3","#"),"2","#"),"1","#"),"0","#"),CHAR(10),""),"$","")," ",""),",","@"),"&gt;","@"),"&lt;","@"),"=","@"),")","@"),"(","@"),"^","@"),"/","@"),"+","@"),"*","@"),"-","@"),"@#","")))/2,TRUE,FALSE),"HardCodeMsg",IF(LEN(IF(_xlfn.ISFORMULA('Page A'!F21),_xlfn.FORMULATEXT('Page A'!F21),'Page A'!F21))-LEN(SUBSTITUTE(IF(_xlfn.ISFORMULA('Page A'!F21),_xlfn.FORMULATEXT('Page A'!F21),'Page A'!F21),"""",""))&gt;LEN(IF(_xlfn.ISFORMULA('#_Page A'!F21),_xlfn.FORMULATEXT('#_Page A'!F21),'#_Page A'!F21))-LEN(SUBSTITUTE(IF(_xlfn.ISFORMULA('#_Page A'!F21),_xlfn.FORMULATEXT('#_Page A'!F21),'#_Page A'!F21),"""","")),TRUE,FALSE),"HardQuoteMsg",IF(LEN(IF(_xlfn.ISFORMULA('Page A'!F21),_xlfn.FORMULATEXT('Page A'!F21),'Page A'!F21))-LEN(SUBSTITUTE(IF(_xlfn.ISFORMULA('Page A'!F21),_xlfn.FORMULATEXT('Page A'!F21),'Page A'!F21),"$",""))&lt;0.5*(LEN(IF(_xlfn.ISFORMULA('#_Page A'!F21),_xlfn.FORMULATEXT('#_Page A'!F21),'#_Page A'!F21))-LEN(SUBSTITUTE(IF(_xlfn.ISFORMULA('#_Page A'!F21),_xlfn.FORMULATEXT('#_Page A'!F21),'#_Page A'!F21),"$",""))),TRUE,FALSE),"MissingAbsMsg",TRUE,"PerfectMsg")</f>
        <v/>
      </c>
      <c r="G21" s="118" t="str">
        <f ca="1">_xlfn.IFS(ISBLANK('Page A'!G21),"",IF(NOT(ISNA('#_Page A'!G21)),IF(ISNA('Page A'!G21),TRUE,FALSE),FALSE),"StuNAMsg",IF(AND(ISNA('#_Page A'!G21),ISNA('Page A'!G21)),TRUE,FALSE),"PerfectMsg",IF(NOT(ISERROR('#_Page A'!G21)),IF(ISERROR('Page A'!G21),TRUE,FALSE),FALSE),"StuErrorMsg",IF(TYPE('#_Page A'!G21)&lt;&gt;TYPE('Page A'!G21),TRUE,FALSE),"WrongTypeMsg",IF(_xlfn.ISFORMULA('#_Page A'!G21),IF(NOT(_xlfn.ISFORMULA('Page A'!G21)),TRUE),FALSE),"MissingFormulaMsg",IF(NOT(AND(ISNUMBER(FIND("[",_xlfn.FORMULATEXT('#_Page A'!G21))),ISNUMBER(FIND("!",_xlfn.FORMULATEXT('#_Page A'!G21))))),AND(ISNUMBER(FIND("[",_xlfn.FORMULATEXT('Page A'!G21))),ISNUMBER(FIND("!",_xlfn.FORMULATEXT('Page A'!G21)))),FALSE),"ExternalRefsMsg",IF(ISNUMBER('#_Page A'!G21),IF(ABS('#_Page A'!G21-'Page A'!G21)&gt;0.00001,TRUE,FALSE),IF('#_Page A'!G21&lt;&gt;'Page A'!G21,TRUE,FALSE)),IF(ISNUMBER('#_Page A'!G21),IF('#_Page A'!G21&gt;'Page A'!G21,"TooLow","TooHigh"),"WrongAnswer"),NOT(_xlfn.ISFORMULA('#_Page A'!G21)),"PerfectMsg",IF((LEN(SUBSTITUTE(SUBSTITUTE(SUBSTITUTE(SUBSTITUTE(SUBSTITUTE(SUBSTITUTE(SUBSTITUTE(SUBSTITUTE(SUBSTITUTE(SUBSTITUTE(SUBSTITUTE(SUBSTITUTE(SUBSTITUTE(SUBSTITUTE(SUBSTITUTE(SUBSTITUTE(SUBSTITUTE(SUBSTITUTE(SUBSTITUTE(SUBSTITUTE(SUBSTITUTE(SUBSTITUTE(SUBSTITUTE(SUBSTITUTE(IF(_xlfn.ISFORMULA('Page A'!G21),_xlfn.FORMULATEXT('Page A'!G21),'Page A'!G21),"9","#"),"8","#"),"7","#"),"6","#"),"5","#"),"4","#"),"3","#"),"2","#"),"1","#"),"0","#"),CHAR(10),""),"$",""),"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A'!G21),_xlfn.FORMULATEXT('Page A'!G21),'Page A'!G21),"9","#"),"8","#"),"7","#"),"6","#"),"5","#"),"4","#"),"3","#"),"2","#"),"1","#"),"0","#"),CHAR(10),""),"$",""),"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A'!G21),_xlfn.FORMULATEXT('#_Page A'!G21),'#_Page A'!G21),"9","#"),"8","#"),"7","#"),"6","#"),"5","#"),"4","#"),"3","#"),"2","#"),"1","#"),"0","#"),CHAR(10),""),"$",""),"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A'!G21),_xlfn.FORMULATEXT('#_Page A'!G21),'#_Page A'!G21),"9","#"),"8","#"),"7","#"),"6","#"),"5","#"),"4","#"),"3","#"),"2","#"),"1","#"),"0","#"),CHAR(10),""),"$","")," ",""),",","@"),"&gt;","@"),"&lt;","@"),"=","@"),")","@"),"(","@"),"^","@"),"/","@"),"+","@"),"*","@"),"-","@"),"@#","")))/2,TRUE,FALSE),"HardCodeMsg",IF(LEN(IF(_xlfn.ISFORMULA('Page A'!G21),_xlfn.FORMULATEXT('Page A'!G21),'Page A'!G21))-LEN(SUBSTITUTE(IF(_xlfn.ISFORMULA('Page A'!G21),_xlfn.FORMULATEXT('Page A'!G21),'Page A'!G21),"""",""))&gt;LEN(IF(_xlfn.ISFORMULA('#_Page A'!G21),_xlfn.FORMULATEXT('#_Page A'!G21),'#_Page A'!G21))-LEN(SUBSTITUTE(IF(_xlfn.ISFORMULA('#_Page A'!G21),_xlfn.FORMULATEXT('#_Page A'!G21),'#_Page A'!G21),"""","")),TRUE,FALSE),"HardQuoteMsg",IF(LEN(IF(_xlfn.ISFORMULA('Page A'!G21),_xlfn.FORMULATEXT('Page A'!G21),'Page A'!G21))-LEN(SUBSTITUTE(IF(_xlfn.ISFORMULA('Page A'!G21),_xlfn.FORMULATEXT('Page A'!G21),'Page A'!G21),"$",""))&lt;0.5*(LEN(IF(_xlfn.ISFORMULA('#_Page A'!G21),_xlfn.FORMULATEXT('#_Page A'!G21),'#_Page A'!G21))-LEN(SUBSTITUTE(IF(_xlfn.ISFORMULA('#_Page A'!G21),_xlfn.FORMULATEXT('#_Page A'!G21),'#_Page A'!G21),"$",""))),TRUE,FALSE),"MissingAbsMsg",TRUE,"PerfectMsg")</f>
        <v/>
      </c>
      <c r="H21" s="118" t="str">
        <f ca="1">_xlfn.IFS(ISBLANK('Page A'!H21),"",IF(NOT(ISNA('#_Page A'!H21)),IF(ISNA('Page A'!H21),TRUE,FALSE),FALSE),"StuNAMsg",IF(AND(ISNA('#_Page A'!H21),ISNA('Page A'!H21)),TRUE,FALSE),"PerfectMsg",IF(NOT(ISERROR('#_Page A'!H21)),IF(ISERROR('Page A'!H21),TRUE,FALSE),FALSE),"StuErrorMsg",IF(TYPE('#_Page A'!H21)&lt;&gt;TYPE('Page A'!H21),TRUE,FALSE),"WrongTypeMsg",IF(_xlfn.ISFORMULA('#_Page A'!H21),IF(NOT(_xlfn.ISFORMULA('Page A'!H21)),TRUE),FALSE),"MissingFormulaMsg",IF(NOT(AND(ISNUMBER(FIND("[",_xlfn.FORMULATEXT('#_Page A'!H21))),ISNUMBER(FIND("!",_xlfn.FORMULATEXT('#_Page A'!H21))))),AND(ISNUMBER(FIND("[",_xlfn.FORMULATEXT('Page A'!H21))),ISNUMBER(FIND("!",_xlfn.FORMULATEXT('Page A'!H21)))),FALSE),"ExternalRefsMsg",IF(ISNUMBER('#_Page A'!H21),IF(ABS('#_Page A'!H21-'Page A'!H21)&gt;0.00001,TRUE,FALSE),IF('#_Page A'!H21&lt;&gt;'Page A'!H21,TRUE,FALSE)),IF(ISNUMBER('#_Page A'!H21),IF('#_Page A'!H21&gt;'Page A'!H21,"TooLow","TooHigh"),"WrongAnswer"),NOT(_xlfn.ISFORMULA('#_Page A'!H21)),"PerfectMsg",IF((LEN(SUBSTITUTE(SUBSTITUTE(SUBSTITUTE(SUBSTITUTE(SUBSTITUTE(SUBSTITUTE(SUBSTITUTE(SUBSTITUTE(SUBSTITUTE(SUBSTITUTE(SUBSTITUTE(SUBSTITUTE(SUBSTITUTE(SUBSTITUTE(SUBSTITUTE(SUBSTITUTE(SUBSTITUTE(SUBSTITUTE(SUBSTITUTE(SUBSTITUTE(SUBSTITUTE(SUBSTITUTE(SUBSTITUTE(SUBSTITUTE(IF(_xlfn.ISFORMULA('Page A'!H21),_xlfn.FORMULATEXT('Page A'!H21),'Page A'!H21),"9","#"),"8","#"),"7","#"),"6","#"),"5","#"),"4","#"),"3","#"),"2","#"),"1","#"),"0","#"),CHAR(10),""),"$",""),"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A'!H21),_xlfn.FORMULATEXT('Page A'!H21),'Page A'!H21),"9","#"),"8","#"),"7","#"),"6","#"),"5","#"),"4","#"),"3","#"),"2","#"),"1","#"),"0","#"),CHAR(10),""),"$",""),"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A'!H21),_xlfn.FORMULATEXT('#_Page A'!H21),'#_Page A'!H21),"9","#"),"8","#"),"7","#"),"6","#"),"5","#"),"4","#"),"3","#"),"2","#"),"1","#"),"0","#"),CHAR(10),""),"$",""),"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A'!H21),_xlfn.FORMULATEXT('#_Page A'!H21),'#_Page A'!H21),"9","#"),"8","#"),"7","#"),"6","#"),"5","#"),"4","#"),"3","#"),"2","#"),"1","#"),"0","#"),CHAR(10),""),"$","")," ",""),",","@"),"&gt;","@"),"&lt;","@"),"=","@"),")","@"),"(","@"),"^","@"),"/","@"),"+","@"),"*","@"),"-","@"),"@#","")))/2,TRUE,FALSE),"HardCodeMsg",IF(LEN(IF(_xlfn.ISFORMULA('Page A'!H21),_xlfn.FORMULATEXT('Page A'!H21),'Page A'!H21))-LEN(SUBSTITUTE(IF(_xlfn.ISFORMULA('Page A'!H21),_xlfn.FORMULATEXT('Page A'!H21),'Page A'!H21),"""",""))&gt;LEN(IF(_xlfn.ISFORMULA('#_Page A'!H21),_xlfn.FORMULATEXT('#_Page A'!H21),'#_Page A'!H21))-LEN(SUBSTITUTE(IF(_xlfn.ISFORMULA('#_Page A'!H21),_xlfn.FORMULATEXT('#_Page A'!H21),'#_Page A'!H21),"""","")),TRUE,FALSE),"HardQuoteMsg",IF(LEN(IF(_xlfn.ISFORMULA('Page A'!H21),_xlfn.FORMULATEXT('Page A'!H21),'Page A'!H21))-LEN(SUBSTITUTE(IF(_xlfn.ISFORMULA('Page A'!H21),_xlfn.FORMULATEXT('Page A'!H21),'Page A'!H21),"$",""))&lt;0.5*(LEN(IF(_xlfn.ISFORMULA('#_Page A'!H21),_xlfn.FORMULATEXT('#_Page A'!H21),'#_Page A'!H21))-LEN(SUBSTITUTE(IF(_xlfn.ISFORMULA('#_Page A'!H21),_xlfn.FORMULATEXT('#_Page A'!H21),'#_Page A'!H21),"$",""))),TRUE,FALSE),"MissingAbsMsg",TRUE,"PerfectMsg")</f>
        <v/>
      </c>
    </row>
    <row r="22" spans="1:17" x14ac:dyDescent="0.15">
      <c r="A22" s="116">
        <v>0</v>
      </c>
      <c r="B22" s="118">
        <v>32</v>
      </c>
      <c r="C22" s="116">
        <v>0</v>
      </c>
      <c r="D22" s="118" t="str">
        <f ca="1">_xlfn.IFS(ISBLANK('Page A'!D22),"",IF(NOT(ISNA('#_Page A'!D22)),IF(ISNA('Page A'!D22),TRUE,FALSE),FALSE),"StuNAMsg",IF(AND(ISNA('#_Page A'!D22),ISNA('Page A'!D22)),TRUE,FALSE),"PerfectMsg",IF(NOT(ISERROR('#_Page A'!D22)),IF(ISERROR('Page A'!D22),TRUE,FALSE),FALSE),"StuErrorMsg",IF(TYPE('#_Page A'!D22)&lt;&gt;TYPE('Page A'!D22),TRUE,FALSE),"WrongTypeMsg",IF(_xlfn.ISFORMULA('#_Page A'!D22),IF(NOT(_xlfn.ISFORMULA('Page A'!D22)),TRUE),FALSE),"MissingFormulaMsg",IF(NOT(AND(ISNUMBER(FIND("[",_xlfn.FORMULATEXT('#_Page A'!D22))),ISNUMBER(FIND("!",_xlfn.FORMULATEXT('#_Page A'!D22))))),AND(ISNUMBER(FIND("[",_xlfn.FORMULATEXT('Page A'!D22))),ISNUMBER(FIND("!",_xlfn.FORMULATEXT('Page A'!D22)))),FALSE),"ExternalRefsMsg",IF(ISNUMBER('#_Page A'!D22),IF(ABS('#_Page A'!D22-'Page A'!D22)&gt;0.00001,TRUE,FALSE),IF('#_Page A'!D22&lt;&gt;'Page A'!D22,TRUE,FALSE)),IF(ISNUMBER('#_Page A'!D22),IF('#_Page A'!D22&gt;'Page A'!D22,"TooLow","TooHigh"),"WrongAnswer"),NOT(_xlfn.ISFORMULA('#_Page A'!D22)),"PerfectMsg",IF((LEN(SUBSTITUTE(SUBSTITUTE(SUBSTITUTE(SUBSTITUTE(SUBSTITUTE(SUBSTITUTE(SUBSTITUTE(SUBSTITUTE(SUBSTITUTE(SUBSTITUTE(SUBSTITUTE(SUBSTITUTE(SUBSTITUTE(SUBSTITUTE(SUBSTITUTE(SUBSTITUTE(SUBSTITUTE(SUBSTITUTE(SUBSTITUTE(SUBSTITUTE(SUBSTITUTE(SUBSTITUTE(SUBSTITUTE(SUBSTITUTE(IF(_xlfn.ISFORMULA('Page A'!D22),_xlfn.FORMULATEXT('Page A'!D22),'Page A'!D22),"9","#"),"8","#"),"7","#"),"6","#"),"5","#"),"4","#"),"3","#"),"2","#"),"1","#"),"0","#"),CHAR(10),""),"$",""),"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A'!D22),_xlfn.FORMULATEXT('Page A'!D22),'Page A'!D22),"9","#"),"8","#"),"7","#"),"6","#"),"5","#"),"4","#"),"3","#"),"2","#"),"1","#"),"0","#"),CHAR(10),""),"$",""),"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A'!D22),_xlfn.FORMULATEXT('#_Page A'!D22),'#_Page A'!D22),"9","#"),"8","#"),"7","#"),"6","#"),"5","#"),"4","#"),"3","#"),"2","#"),"1","#"),"0","#"),CHAR(10),""),"$",""),"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A'!D22),_xlfn.FORMULATEXT('#_Page A'!D22),'#_Page A'!D22),"9","#"),"8","#"),"7","#"),"6","#"),"5","#"),"4","#"),"3","#"),"2","#"),"1","#"),"0","#"),CHAR(10),""),"$","")," ",""),",","@"),"&gt;","@"),"&lt;","@"),"=","@"),")","@"),"(","@"),"^","@"),"/","@"),"+","@"),"*","@"),"-","@"),"@#","")))/2,TRUE,FALSE),"HardCodeMsg",IF(LEN(IF(_xlfn.ISFORMULA('Page A'!D22),_xlfn.FORMULATEXT('Page A'!D22),'Page A'!D22))-LEN(SUBSTITUTE(IF(_xlfn.ISFORMULA('Page A'!D22),_xlfn.FORMULATEXT('Page A'!D22),'Page A'!D22),"""",""))&gt;LEN(IF(_xlfn.ISFORMULA('#_Page A'!D22),_xlfn.FORMULATEXT('#_Page A'!D22),'#_Page A'!D22))-LEN(SUBSTITUTE(IF(_xlfn.ISFORMULA('#_Page A'!D22),_xlfn.FORMULATEXT('#_Page A'!D22),'#_Page A'!D22),"""","")),TRUE,FALSE),"HardQuoteMsg",IF(LEN(IF(_xlfn.ISFORMULA('Page A'!D22),_xlfn.FORMULATEXT('Page A'!D22),'Page A'!D22))-LEN(SUBSTITUTE(IF(_xlfn.ISFORMULA('Page A'!D22),_xlfn.FORMULATEXT('Page A'!D22),'Page A'!D22),"$",""))&lt;0.5*(LEN(IF(_xlfn.ISFORMULA('#_Page A'!D22),_xlfn.FORMULATEXT('#_Page A'!D22),'#_Page A'!D22))-LEN(SUBSTITUTE(IF(_xlfn.ISFORMULA('#_Page A'!D22),_xlfn.FORMULATEXT('#_Page A'!D22),'#_Page A'!D22),"$",""))),TRUE,FALSE),"MissingAbsMsg",TRUE,"PerfectMsg")</f>
        <v/>
      </c>
      <c r="E22" s="118" t="str">
        <f ca="1">_xlfn.IFS(ISBLANK('Page A'!E22),"",IF(NOT(ISNA('#_Page A'!E22)),IF(ISNA('Page A'!E22),TRUE,FALSE),FALSE),"StuNAMsg",IF(AND(ISNA('#_Page A'!E22),ISNA('Page A'!E22)),TRUE,FALSE),"PerfectMsg",IF(NOT(ISERROR('#_Page A'!E22)),IF(ISERROR('Page A'!E22),TRUE,FALSE),FALSE),"StuErrorMsg",IF(TYPE('#_Page A'!E22)&lt;&gt;TYPE('Page A'!E22),TRUE,FALSE),"WrongTypeMsg",IF(_xlfn.ISFORMULA('#_Page A'!E22),IF(NOT(_xlfn.ISFORMULA('Page A'!E22)),TRUE),FALSE),"MissingFormulaMsg",IF(NOT(AND(ISNUMBER(FIND("[",_xlfn.FORMULATEXT('#_Page A'!E22))),ISNUMBER(FIND("!",_xlfn.FORMULATEXT('#_Page A'!E22))))),AND(ISNUMBER(FIND("[",_xlfn.FORMULATEXT('Page A'!E22))),ISNUMBER(FIND("!",_xlfn.FORMULATEXT('Page A'!E22)))),FALSE),"ExternalRefsMsg",IF(ISNUMBER('#_Page A'!E22),IF(ABS('#_Page A'!E22-'Page A'!E22)&gt;0.00001,TRUE,FALSE),IF('#_Page A'!E22&lt;&gt;'Page A'!E22,TRUE,FALSE)),IF(ISNUMBER('#_Page A'!E22),IF('#_Page A'!E22&gt;'Page A'!E22,"TooLow","TooHigh"),"WrongAnswer"),NOT(_xlfn.ISFORMULA('#_Page A'!E22)),"PerfectMsg",IF((LEN(SUBSTITUTE(SUBSTITUTE(SUBSTITUTE(SUBSTITUTE(SUBSTITUTE(SUBSTITUTE(SUBSTITUTE(SUBSTITUTE(SUBSTITUTE(SUBSTITUTE(SUBSTITUTE(SUBSTITUTE(SUBSTITUTE(SUBSTITUTE(SUBSTITUTE(SUBSTITUTE(SUBSTITUTE(SUBSTITUTE(SUBSTITUTE(SUBSTITUTE(SUBSTITUTE(SUBSTITUTE(SUBSTITUTE(SUBSTITUTE(IF(_xlfn.ISFORMULA('Page A'!E22),_xlfn.FORMULATEXT('Page A'!E22),'Page A'!E22),"9","#"),"8","#"),"7","#"),"6","#"),"5","#"),"4","#"),"3","#"),"2","#"),"1","#"),"0","#"),CHAR(10),""),"$",""),"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A'!E22),_xlfn.FORMULATEXT('Page A'!E22),'Page A'!E22),"9","#"),"8","#"),"7","#"),"6","#"),"5","#"),"4","#"),"3","#"),"2","#"),"1","#"),"0","#"),CHAR(10),""),"$",""),"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A'!E22),_xlfn.FORMULATEXT('#_Page A'!E22),'#_Page A'!E22),"9","#"),"8","#"),"7","#"),"6","#"),"5","#"),"4","#"),"3","#"),"2","#"),"1","#"),"0","#"),CHAR(10),""),"$",""),"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A'!E22),_xlfn.FORMULATEXT('#_Page A'!E22),'#_Page A'!E22),"9","#"),"8","#"),"7","#"),"6","#"),"5","#"),"4","#"),"3","#"),"2","#"),"1","#"),"0","#"),CHAR(10),""),"$","")," ",""),",","@"),"&gt;","@"),"&lt;","@"),"=","@"),")","@"),"(","@"),"^","@"),"/","@"),"+","@"),"*","@"),"-","@"),"@#","")))/2,TRUE,FALSE),"HardCodeMsg",IF(LEN(IF(_xlfn.ISFORMULA('Page A'!E22),_xlfn.FORMULATEXT('Page A'!E22),'Page A'!E22))-LEN(SUBSTITUTE(IF(_xlfn.ISFORMULA('Page A'!E22),_xlfn.FORMULATEXT('Page A'!E22),'Page A'!E22),"""",""))&gt;LEN(IF(_xlfn.ISFORMULA('#_Page A'!E22),_xlfn.FORMULATEXT('#_Page A'!E22),'#_Page A'!E22))-LEN(SUBSTITUTE(IF(_xlfn.ISFORMULA('#_Page A'!E22),_xlfn.FORMULATEXT('#_Page A'!E22),'#_Page A'!E22),"""","")),TRUE,FALSE),"HardQuoteMsg",IF(LEN(IF(_xlfn.ISFORMULA('Page A'!E22),_xlfn.FORMULATEXT('Page A'!E22),'Page A'!E22))-LEN(SUBSTITUTE(IF(_xlfn.ISFORMULA('Page A'!E22),_xlfn.FORMULATEXT('Page A'!E22),'Page A'!E22),"$",""))&lt;0.5*(LEN(IF(_xlfn.ISFORMULA('#_Page A'!E22),_xlfn.FORMULATEXT('#_Page A'!E22),'#_Page A'!E22))-LEN(SUBSTITUTE(IF(_xlfn.ISFORMULA('#_Page A'!E22),_xlfn.FORMULATEXT('#_Page A'!E22),'#_Page A'!E22),"$",""))),TRUE,FALSE),"MissingAbsMsg",TRUE,"PerfectMsg")</f>
        <v/>
      </c>
      <c r="F22" s="118" t="str">
        <f ca="1">_xlfn.IFS(ISBLANK('Page A'!F22),"",IF(NOT(ISNA('#_Page A'!F22)),IF(ISNA('Page A'!F22),TRUE,FALSE),FALSE),"StuNAMsg",IF(AND(ISNA('#_Page A'!F22),ISNA('Page A'!F22)),TRUE,FALSE),"PerfectMsg",IF(NOT(ISERROR('#_Page A'!F22)),IF(ISERROR('Page A'!F22),TRUE,FALSE),FALSE),"StuErrorMsg",IF(TYPE('#_Page A'!F22)&lt;&gt;TYPE('Page A'!F22),TRUE,FALSE),"WrongTypeMsg",IF(_xlfn.ISFORMULA('#_Page A'!F22),IF(NOT(_xlfn.ISFORMULA('Page A'!F22)),TRUE),FALSE),"MissingFormulaMsg",IF(NOT(AND(ISNUMBER(FIND("[",_xlfn.FORMULATEXT('#_Page A'!F22))),ISNUMBER(FIND("!",_xlfn.FORMULATEXT('#_Page A'!F22))))),AND(ISNUMBER(FIND("[",_xlfn.FORMULATEXT('Page A'!F22))),ISNUMBER(FIND("!",_xlfn.FORMULATEXT('Page A'!F22)))),FALSE),"ExternalRefsMsg",IF(ISNUMBER('#_Page A'!F22),IF(ABS('#_Page A'!F22-'Page A'!F22)&gt;0.00001,TRUE,FALSE),IF('#_Page A'!F22&lt;&gt;'Page A'!F22,TRUE,FALSE)),IF(ISNUMBER('#_Page A'!F22),IF('#_Page A'!F22&gt;'Page A'!F22,"TooLow","TooHigh"),"WrongAnswer"),NOT(_xlfn.ISFORMULA('#_Page A'!F22)),"PerfectMsg",IF((LEN(SUBSTITUTE(SUBSTITUTE(SUBSTITUTE(SUBSTITUTE(SUBSTITUTE(SUBSTITUTE(SUBSTITUTE(SUBSTITUTE(SUBSTITUTE(SUBSTITUTE(SUBSTITUTE(SUBSTITUTE(SUBSTITUTE(SUBSTITUTE(SUBSTITUTE(SUBSTITUTE(SUBSTITUTE(SUBSTITUTE(SUBSTITUTE(SUBSTITUTE(SUBSTITUTE(SUBSTITUTE(SUBSTITUTE(SUBSTITUTE(IF(_xlfn.ISFORMULA('Page A'!F22),_xlfn.FORMULATEXT('Page A'!F22),'Page A'!F22),"9","#"),"8","#"),"7","#"),"6","#"),"5","#"),"4","#"),"3","#"),"2","#"),"1","#"),"0","#"),CHAR(10),""),"$",""),"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A'!F22),_xlfn.FORMULATEXT('Page A'!F22),'Page A'!F22),"9","#"),"8","#"),"7","#"),"6","#"),"5","#"),"4","#"),"3","#"),"2","#"),"1","#"),"0","#"),CHAR(10),""),"$",""),"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A'!F22),_xlfn.FORMULATEXT('#_Page A'!F22),'#_Page A'!F22),"9","#"),"8","#"),"7","#"),"6","#"),"5","#"),"4","#"),"3","#"),"2","#"),"1","#"),"0","#"),CHAR(10),""),"$",""),"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A'!F22),_xlfn.FORMULATEXT('#_Page A'!F22),'#_Page A'!F22),"9","#"),"8","#"),"7","#"),"6","#"),"5","#"),"4","#"),"3","#"),"2","#"),"1","#"),"0","#"),CHAR(10),""),"$","")," ",""),",","@"),"&gt;","@"),"&lt;","@"),"=","@"),")","@"),"(","@"),"^","@"),"/","@"),"+","@"),"*","@"),"-","@"),"@#","")))/2,TRUE,FALSE),"HardCodeMsg",IF(LEN(IF(_xlfn.ISFORMULA('Page A'!F22),_xlfn.FORMULATEXT('Page A'!F22),'Page A'!F22))-LEN(SUBSTITUTE(IF(_xlfn.ISFORMULA('Page A'!F22),_xlfn.FORMULATEXT('Page A'!F22),'Page A'!F22),"""",""))&gt;LEN(IF(_xlfn.ISFORMULA('#_Page A'!F22),_xlfn.FORMULATEXT('#_Page A'!F22),'#_Page A'!F22))-LEN(SUBSTITUTE(IF(_xlfn.ISFORMULA('#_Page A'!F22),_xlfn.FORMULATEXT('#_Page A'!F22),'#_Page A'!F22),"""","")),TRUE,FALSE),"HardQuoteMsg",IF(LEN(IF(_xlfn.ISFORMULA('Page A'!F22),_xlfn.FORMULATEXT('Page A'!F22),'Page A'!F22))-LEN(SUBSTITUTE(IF(_xlfn.ISFORMULA('Page A'!F22),_xlfn.FORMULATEXT('Page A'!F22),'Page A'!F22),"$",""))&lt;0.5*(LEN(IF(_xlfn.ISFORMULA('#_Page A'!F22),_xlfn.FORMULATEXT('#_Page A'!F22),'#_Page A'!F22))-LEN(SUBSTITUTE(IF(_xlfn.ISFORMULA('#_Page A'!F22),_xlfn.FORMULATEXT('#_Page A'!F22),'#_Page A'!F22),"$",""))),TRUE,FALSE),"MissingAbsMsg",TRUE,"PerfectMsg")</f>
        <v/>
      </c>
      <c r="G22" s="118" t="str">
        <f ca="1">_xlfn.IFS(ISBLANK('Page A'!G22),"",IF(NOT(ISNA('#_Page A'!G22)),IF(ISNA('Page A'!G22),TRUE,FALSE),FALSE),"StuNAMsg",IF(AND(ISNA('#_Page A'!G22),ISNA('Page A'!G22)),TRUE,FALSE),"PerfectMsg",IF(NOT(ISERROR('#_Page A'!G22)),IF(ISERROR('Page A'!G22),TRUE,FALSE),FALSE),"StuErrorMsg",IF(TYPE('#_Page A'!G22)&lt;&gt;TYPE('Page A'!G22),TRUE,FALSE),"WrongTypeMsg",IF(_xlfn.ISFORMULA('#_Page A'!G22),IF(NOT(_xlfn.ISFORMULA('Page A'!G22)),TRUE),FALSE),"MissingFormulaMsg",IF(NOT(AND(ISNUMBER(FIND("[",_xlfn.FORMULATEXT('#_Page A'!G22))),ISNUMBER(FIND("!",_xlfn.FORMULATEXT('#_Page A'!G22))))),AND(ISNUMBER(FIND("[",_xlfn.FORMULATEXT('Page A'!G22))),ISNUMBER(FIND("!",_xlfn.FORMULATEXT('Page A'!G22)))),FALSE),"ExternalRefsMsg",IF(ISNUMBER('#_Page A'!G22),IF(ABS('#_Page A'!G22-'Page A'!G22)&gt;0.00001,TRUE,FALSE),IF('#_Page A'!G22&lt;&gt;'Page A'!G22,TRUE,FALSE)),IF(ISNUMBER('#_Page A'!G22),IF('#_Page A'!G22&gt;'Page A'!G22,"TooLow","TooHigh"),"WrongAnswer"),NOT(_xlfn.ISFORMULA('#_Page A'!G22)),"PerfectMsg",IF((LEN(SUBSTITUTE(SUBSTITUTE(SUBSTITUTE(SUBSTITUTE(SUBSTITUTE(SUBSTITUTE(SUBSTITUTE(SUBSTITUTE(SUBSTITUTE(SUBSTITUTE(SUBSTITUTE(SUBSTITUTE(SUBSTITUTE(SUBSTITUTE(SUBSTITUTE(SUBSTITUTE(SUBSTITUTE(SUBSTITUTE(SUBSTITUTE(SUBSTITUTE(SUBSTITUTE(SUBSTITUTE(SUBSTITUTE(SUBSTITUTE(IF(_xlfn.ISFORMULA('Page A'!G22),_xlfn.FORMULATEXT('Page A'!G22),'Page A'!G22),"9","#"),"8","#"),"7","#"),"6","#"),"5","#"),"4","#"),"3","#"),"2","#"),"1","#"),"0","#"),CHAR(10),""),"$",""),"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A'!G22),_xlfn.FORMULATEXT('Page A'!G22),'Page A'!G22),"9","#"),"8","#"),"7","#"),"6","#"),"5","#"),"4","#"),"3","#"),"2","#"),"1","#"),"0","#"),CHAR(10),""),"$",""),"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A'!G22),_xlfn.FORMULATEXT('#_Page A'!G22),'#_Page A'!G22),"9","#"),"8","#"),"7","#"),"6","#"),"5","#"),"4","#"),"3","#"),"2","#"),"1","#"),"0","#"),CHAR(10),""),"$",""),"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A'!G22),_xlfn.FORMULATEXT('#_Page A'!G22),'#_Page A'!G22),"9","#"),"8","#"),"7","#"),"6","#"),"5","#"),"4","#"),"3","#"),"2","#"),"1","#"),"0","#"),CHAR(10),""),"$","")," ",""),",","@"),"&gt;","@"),"&lt;","@"),"=","@"),")","@"),"(","@"),"^","@"),"/","@"),"+","@"),"*","@"),"-","@"),"@#","")))/2,TRUE,FALSE),"HardCodeMsg",IF(LEN(IF(_xlfn.ISFORMULA('Page A'!G22),_xlfn.FORMULATEXT('Page A'!G22),'Page A'!G22))-LEN(SUBSTITUTE(IF(_xlfn.ISFORMULA('Page A'!G22),_xlfn.FORMULATEXT('Page A'!G22),'Page A'!G22),"""",""))&gt;LEN(IF(_xlfn.ISFORMULA('#_Page A'!G22),_xlfn.FORMULATEXT('#_Page A'!G22),'#_Page A'!G22))-LEN(SUBSTITUTE(IF(_xlfn.ISFORMULA('#_Page A'!G22),_xlfn.FORMULATEXT('#_Page A'!G22),'#_Page A'!G22),"""","")),TRUE,FALSE),"HardQuoteMsg",IF(LEN(IF(_xlfn.ISFORMULA('Page A'!G22),_xlfn.FORMULATEXT('Page A'!G22),'Page A'!G22))-LEN(SUBSTITUTE(IF(_xlfn.ISFORMULA('Page A'!G22),_xlfn.FORMULATEXT('Page A'!G22),'Page A'!G22),"$",""))&lt;0.5*(LEN(IF(_xlfn.ISFORMULA('#_Page A'!G22),_xlfn.FORMULATEXT('#_Page A'!G22),'#_Page A'!G22))-LEN(SUBSTITUTE(IF(_xlfn.ISFORMULA('#_Page A'!G22),_xlfn.FORMULATEXT('#_Page A'!G22),'#_Page A'!G22),"$",""))),TRUE,FALSE),"MissingAbsMsg",TRUE,"PerfectMsg")</f>
        <v/>
      </c>
      <c r="H22" s="118" t="str">
        <f ca="1">_xlfn.IFS(ISBLANK('Page A'!H22),"",IF(NOT(ISNA('#_Page A'!H22)),IF(ISNA('Page A'!H22),TRUE,FALSE),FALSE),"StuNAMsg",IF(AND(ISNA('#_Page A'!H22),ISNA('Page A'!H22)),TRUE,FALSE),"PerfectMsg",IF(NOT(ISERROR('#_Page A'!H22)),IF(ISERROR('Page A'!H22),TRUE,FALSE),FALSE),"StuErrorMsg",IF(TYPE('#_Page A'!H22)&lt;&gt;TYPE('Page A'!H22),TRUE,FALSE),"WrongTypeMsg",IF(_xlfn.ISFORMULA('#_Page A'!H22),IF(NOT(_xlfn.ISFORMULA('Page A'!H22)),TRUE),FALSE),"MissingFormulaMsg",IF(NOT(AND(ISNUMBER(FIND("[",_xlfn.FORMULATEXT('#_Page A'!H22))),ISNUMBER(FIND("!",_xlfn.FORMULATEXT('#_Page A'!H22))))),AND(ISNUMBER(FIND("[",_xlfn.FORMULATEXT('Page A'!H22))),ISNUMBER(FIND("!",_xlfn.FORMULATEXT('Page A'!H22)))),FALSE),"ExternalRefsMsg",IF(ISNUMBER('#_Page A'!H22),IF(ABS('#_Page A'!H22-'Page A'!H22)&gt;0.00001,TRUE,FALSE),IF('#_Page A'!H22&lt;&gt;'Page A'!H22,TRUE,FALSE)),IF(ISNUMBER('#_Page A'!H22),IF('#_Page A'!H22&gt;'Page A'!H22,"TooLow","TooHigh"),"WrongAnswer"),NOT(_xlfn.ISFORMULA('#_Page A'!H22)),"PerfectMsg",IF((LEN(SUBSTITUTE(SUBSTITUTE(SUBSTITUTE(SUBSTITUTE(SUBSTITUTE(SUBSTITUTE(SUBSTITUTE(SUBSTITUTE(SUBSTITUTE(SUBSTITUTE(SUBSTITUTE(SUBSTITUTE(SUBSTITUTE(SUBSTITUTE(SUBSTITUTE(SUBSTITUTE(SUBSTITUTE(SUBSTITUTE(SUBSTITUTE(SUBSTITUTE(SUBSTITUTE(SUBSTITUTE(SUBSTITUTE(SUBSTITUTE(IF(_xlfn.ISFORMULA('Page A'!H22),_xlfn.FORMULATEXT('Page A'!H22),'Page A'!H22),"9","#"),"8","#"),"7","#"),"6","#"),"5","#"),"4","#"),"3","#"),"2","#"),"1","#"),"0","#"),CHAR(10),""),"$",""),"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A'!H22),_xlfn.FORMULATEXT('Page A'!H22),'Page A'!H22),"9","#"),"8","#"),"7","#"),"6","#"),"5","#"),"4","#"),"3","#"),"2","#"),"1","#"),"0","#"),CHAR(10),""),"$",""),"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A'!H22),_xlfn.FORMULATEXT('#_Page A'!H22),'#_Page A'!H22),"9","#"),"8","#"),"7","#"),"6","#"),"5","#"),"4","#"),"3","#"),"2","#"),"1","#"),"0","#"),CHAR(10),""),"$",""),"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A'!H22),_xlfn.FORMULATEXT('#_Page A'!H22),'#_Page A'!H22),"9","#"),"8","#"),"7","#"),"6","#"),"5","#"),"4","#"),"3","#"),"2","#"),"1","#"),"0","#"),CHAR(10),""),"$","")," ",""),",","@"),"&gt;","@"),"&lt;","@"),"=","@"),")","@"),"(","@"),"^","@"),"/","@"),"+","@"),"*","@"),"-","@"),"@#","")))/2,TRUE,FALSE),"HardCodeMsg",IF(LEN(IF(_xlfn.ISFORMULA('Page A'!H22),_xlfn.FORMULATEXT('Page A'!H22),'Page A'!H22))-LEN(SUBSTITUTE(IF(_xlfn.ISFORMULA('Page A'!H22),_xlfn.FORMULATEXT('Page A'!H22),'Page A'!H22),"""",""))&gt;LEN(IF(_xlfn.ISFORMULA('#_Page A'!H22),_xlfn.FORMULATEXT('#_Page A'!H22),'#_Page A'!H22))-LEN(SUBSTITUTE(IF(_xlfn.ISFORMULA('#_Page A'!H22),_xlfn.FORMULATEXT('#_Page A'!H22),'#_Page A'!H22),"""","")),TRUE,FALSE),"HardQuoteMsg",IF(LEN(IF(_xlfn.ISFORMULA('Page A'!H22),_xlfn.FORMULATEXT('Page A'!H22),'Page A'!H22))-LEN(SUBSTITUTE(IF(_xlfn.ISFORMULA('Page A'!H22),_xlfn.FORMULATEXT('Page A'!H22),'Page A'!H22),"$",""))&lt;0.5*(LEN(IF(_xlfn.ISFORMULA('#_Page A'!H22),_xlfn.FORMULATEXT('#_Page A'!H22),'#_Page A'!H22))-LEN(SUBSTITUTE(IF(_xlfn.ISFORMULA('#_Page A'!H22),_xlfn.FORMULATEXT('#_Page A'!H22),'#_Page A'!H22),"$",""))),TRUE,FALSE),"MissingAbsMsg",TRUE,"PerfectMsg")</f>
        <v/>
      </c>
    </row>
    <row r="23" spans="1:17" x14ac:dyDescent="0.15">
      <c r="A23" s="117">
        <v>0</v>
      </c>
      <c r="B23" s="116" t="str">
        <f ca="1">_xlfn.IFS(ISBLANK('Page A'!B23),"",IF(NOT(ISNA('#_Page A'!B23)),IF(ISNA('Page A'!B23),TRUE,FALSE),FALSE),"StuNAMsg",IF(AND(ISNA('#_Page A'!B23),ISNA('Page A'!B23)),TRUE,FALSE),"PerfectMsg",IF(NOT(ISERROR('#_Page A'!B23)),IF(ISERROR('Page A'!B23),TRUE,FALSE),FALSE),"StuErrorMsg",IF(TYPE('#_Page A'!B23)&lt;&gt;TYPE('Page A'!B23),TRUE,FALSE),"WrongTypeMsg",IF(_xlfn.ISFORMULA('#_Page A'!B23),IF(NOT(_xlfn.ISFORMULA('Page A'!B23)),TRUE),FALSE),"MissingFormulaMsg",IF(NOT(AND(ISNUMBER(FIND("[",_xlfn.FORMULATEXT('#_Page A'!B23))),ISNUMBER(FIND("!",_xlfn.FORMULATEXT('#_Page A'!B23))))),AND(ISNUMBER(FIND("[",_xlfn.FORMULATEXT('Page A'!B23))),ISNUMBER(FIND("!",_xlfn.FORMULATEXT('Page A'!B23)))),FALSE),"ExternalRefsMsg",IF(ISNUMBER('#_Page A'!B23),IF(ABS('#_Page A'!B23-'Page A'!B23)&gt;0.00001,TRUE,FALSE),IF('#_Page A'!B23&lt;&gt;'Page A'!B23,TRUE,FALSE)),IF(ISNUMBER('#_Page A'!B23),IF('#_Page A'!B23&gt;'Page A'!B23,"TooLow","TooHigh"),"WrongAnswer"),NOT(_xlfn.ISFORMULA('#_Page A'!B23)),"PerfectMsg",IF((LEN(SUBSTITUTE(SUBSTITUTE(SUBSTITUTE(SUBSTITUTE(SUBSTITUTE(SUBSTITUTE(SUBSTITUTE(SUBSTITUTE(SUBSTITUTE(SUBSTITUTE(SUBSTITUTE(SUBSTITUTE(SUBSTITUTE(SUBSTITUTE(SUBSTITUTE(SUBSTITUTE(SUBSTITUTE(SUBSTITUTE(SUBSTITUTE(SUBSTITUTE(SUBSTITUTE(SUBSTITUTE(SUBSTITUTE(SUBSTITUTE(IF(_xlfn.ISFORMULA('Page A'!B23),_xlfn.FORMULATEXT('Page A'!B23),'Page A'!B23),"9","#"),"8","#"),"7","#"),"6","#"),"5","#"),"4","#"),"3","#"),"2","#"),"1","#"),"0","#"),CHAR(10),""),"$",""),"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A'!B23),_xlfn.FORMULATEXT('Page A'!B23),'Page A'!B23),"9","#"),"8","#"),"7","#"),"6","#"),"5","#"),"4","#"),"3","#"),"2","#"),"1","#"),"0","#"),CHAR(10),""),"$",""),"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A'!B23),_xlfn.FORMULATEXT('#_Page A'!B23),'#_Page A'!B23),"9","#"),"8","#"),"7","#"),"6","#"),"5","#"),"4","#"),"3","#"),"2","#"),"1","#"),"0","#"),CHAR(10),""),"$",""),"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A'!B23),_xlfn.FORMULATEXT('#_Page A'!B23),'#_Page A'!B23),"9","#"),"8","#"),"7","#"),"6","#"),"5","#"),"4","#"),"3","#"),"2","#"),"1","#"),"0","#"),CHAR(10),""),"$","")," ",""),",","@"),"&gt;","@"),"&lt;","@"),"=","@"),")","@"),"(","@"),"^","@"),"/","@"),"+","@"),"*","@"),"-","@"),"@#","")))/2,TRUE,FALSE),"HardCodeMsg",IF(LEN(IF(_xlfn.ISFORMULA('Page A'!B23),_xlfn.FORMULATEXT('Page A'!B23),'Page A'!B23))-LEN(SUBSTITUTE(IF(_xlfn.ISFORMULA('Page A'!B23),_xlfn.FORMULATEXT('Page A'!B23),'Page A'!B23),"""",""))&gt;LEN(IF(_xlfn.ISFORMULA('#_Page A'!B23),_xlfn.FORMULATEXT('#_Page A'!B23),'#_Page A'!B23))-LEN(SUBSTITUTE(IF(_xlfn.ISFORMULA('#_Page A'!B23),_xlfn.FORMULATEXT('#_Page A'!B23),'#_Page A'!B23),"""","")),TRUE,FALSE),"HardQuoteMsg",IF(LEN(IF(_xlfn.ISFORMULA('Page A'!B23),_xlfn.FORMULATEXT('Page A'!B23),'Page A'!B23))-LEN(SUBSTITUTE(IF(_xlfn.ISFORMULA('Page A'!B23),_xlfn.FORMULATEXT('Page A'!B23),'Page A'!B23),"$",""))&lt;0.5*(LEN(IF(_xlfn.ISFORMULA('#_Page A'!B23),_xlfn.FORMULATEXT('#_Page A'!B23),'#_Page A'!B23))-LEN(SUBSTITUTE(IF(_xlfn.ISFORMULA('#_Page A'!B23),_xlfn.FORMULATEXT('#_Page A'!B23),'#_Page A'!B23),"$",""))),TRUE,FALSE),"MissingAbsMsg",TRUE,"PerfectMsg")</f>
        <v/>
      </c>
      <c r="C23" s="116" t="str">
        <f ca="1">_xlfn.IFS(ISBLANK('Page A'!C23),"",IF(NOT(ISNA('#_Page A'!C23)),IF(ISNA('Page A'!C23),TRUE,FALSE),FALSE),"StuNAMsg",IF(AND(ISNA('#_Page A'!C23),ISNA('Page A'!C23)),TRUE,FALSE),"PerfectMsg",IF(NOT(ISERROR('#_Page A'!C23)),IF(ISERROR('Page A'!C23),TRUE,FALSE),FALSE),"StuErrorMsg",IF(TYPE('#_Page A'!C23)&lt;&gt;TYPE('Page A'!C23),TRUE,FALSE),"WrongTypeMsg",IF(_xlfn.ISFORMULA('#_Page A'!C23),IF(NOT(_xlfn.ISFORMULA('Page A'!C23)),TRUE),FALSE),"MissingFormulaMsg",IF(NOT(AND(ISNUMBER(FIND("[",_xlfn.FORMULATEXT('#_Page A'!C23))),ISNUMBER(FIND("!",_xlfn.FORMULATEXT('#_Page A'!C23))))),AND(ISNUMBER(FIND("[",_xlfn.FORMULATEXT('Page A'!C23))),ISNUMBER(FIND("!",_xlfn.FORMULATEXT('Page A'!C23)))),FALSE),"ExternalRefsMsg",IF(ISNUMBER('#_Page A'!C23),IF(ABS('#_Page A'!C23-'Page A'!C23)&gt;0.00001,TRUE,FALSE),IF('#_Page A'!C23&lt;&gt;'Page A'!C23,TRUE,FALSE)),IF(ISNUMBER('#_Page A'!C23),IF('#_Page A'!C23&gt;'Page A'!C23,"TooLow","TooHigh"),"WrongAnswer"),NOT(_xlfn.ISFORMULA('#_Page A'!C23)),"PerfectMsg",IF((LEN(SUBSTITUTE(SUBSTITUTE(SUBSTITUTE(SUBSTITUTE(SUBSTITUTE(SUBSTITUTE(SUBSTITUTE(SUBSTITUTE(SUBSTITUTE(SUBSTITUTE(SUBSTITUTE(SUBSTITUTE(SUBSTITUTE(SUBSTITUTE(SUBSTITUTE(SUBSTITUTE(SUBSTITUTE(SUBSTITUTE(SUBSTITUTE(SUBSTITUTE(SUBSTITUTE(SUBSTITUTE(SUBSTITUTE(SUBSTITUTE(IF(_xlfn.ISFORMULA('Page A'!C23),_xlfn.FORMULATEXT('Page A'!C23),'Page A'!C23),"9","#"),"8","#"),"7","#"),"6","#"),"5","#"),"4","#"),"3","#"),"2","#"),"1","#"),"0","#"),CHAR(10),""),"$",""),"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A'!C23),_xlfn.FORMULATEXT('Page A'!C23),'Page A'!C23),"9","#"),"8","#"),"7","#"),"6","#"),"5","#"),"4","#"),"3","#"),"2","#"),"1","#"),"0","#"),CHAR(10),""),"$",""),"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A'!C23),_xlfn.FORMULATEXT('#_Page A'!C23),'#_Page A'!C23),"9","#"),"8","#"),"7","#"),"6","#"),"5","#"),"4","#"),"3","#"),"2","#"),"1","#"),"0","#"),CHAR(10),""),"$",""),"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A'!C23),_xlfn.FORMULATEXT('#_Page A'!C23),'#_Page A'!C23),"9","#"),"8","#"),"7","#"),"6","#"),"5","#"),"4","#"),"3","#"),"2","#"),"1","#"),"0","#"),CHAR(10),""),"$","")," ",""),",","@"),"&gt;","@"),"&lt;","@"),"=","@"),")","@"),"(","@"),"^","@"),"/","@"),"+","@"),"*","@"),"-","@"),"@#","")))/2,TRUE,FALSE),"HardCodeMsg",IF(LEN(IF(_xlfn.ISFORMULA('Page A'!C23),_xlfn.FORMULATEXT('Page A'!C23),'Page A'!C23))-LEN(SUBSTITUTE(IF(_xlfn.ISFORMULA('Page A'!C23),_xlfn.FORMULATEXT('Page A'!C23),'Page A'!C23),"""",""))&gt;LEN(IF(_xlfn.ISFORMULA('#_Page A'!C23),_xlfn.FORMULATEXT('#_Page A'!C23),'#_Page A'!C23))-LEN(SUBSTITUTE(IF(_xlfn.ISFORMULA('#_Page A'!C23),_xlfn.FORMULATEXT('#_Page A'!C23),'#_Page A'!C23),"""","")),TRUE,FALSE),"HardQuoteMsg",IF(LEN(IF(_xlfn.ISFORMULA('Page A'!C23),_xlfn.FORMULATEXT('Page A'!C23),'Page A'!C23))-LEN(SUBSTITUTE(IF(_xlfn.ISFORMULA('Page A'!C23),_xlfn.FORMULATEXT('Page A'!C23),'Page A'!C23),"$",""))&lt;0.5*(LEN(IF(_xlfn.ISFORMULA('#_Page A'!C23),_xlfn.FORMULATEXT('#_Page A'!C23),'#_Page A'!C23))-LEN(SUBSTITUTE(IF(_xlfn.ISFORMULA('#_Page A'!C23),_xlfn.FORMULATEXT('#_Page A'!C23),'#_Page A'!C23),"$",""))),TRUE,FALSE),"MissingAbsMsg",TRUE,"PerfectMsg")</f>
        <v/>
      </c>
      <c r="D23" s="118"/>
      <c r="E23" s="118" t="str">
        <f ca="1">_xlfn.IFS(ISBLANK('Page A'!E23),"",IF(NOT(ISNA('#_Page A'!E23)),IF(ISNA('Page A'!E23),TRUE,FALSE),FALSE),"StuNAMsg",IF(AND(ISNA('#_Page A'!E23),ISNA('Page A'!E23)),TRUE,FALSE),"PerfectMsg",IF(NOT(ISERROR('#_Page A'!E23)),IF(ISERROR('Page A'!E23),TRUE,FALSE),FALSE),"StuErrorMsg",IF(TYPE('#_Page A'!E23)&lt;&gt;TYPE('Page A'!E23),TRUE,FALSE),"WrongTypeMsg",IF(_xlfn.ISFORMULA('#_Page A'!E23),IF(NOT(_xlfn.ISFORMULA('Page A'!E23)),TRUE),FALSE),"MissingFormulaMsg",IF(NOT(AND(ISNUMBER(FIND("[",_xlfn.FORMULATEXT('#_Page A'!E23))),ISNUMBER(FIND("!",_xlfn.FORMULATEXT('#_Page A'!E23))))),AND(ISNUMBER(FIND("[",_xlfn.FORMULATEXT('Page A'!E23))),ISNUMBER(FIND("!",_xlfn.FORMULATEXT('Page A'!E23)))),FALSE),"ExternalRefsMsg",IF(ISNUMBER('#_Page A'!E23),IF(ABS('#_Page A'!E23-'Page A'!E23)&gt;0.00001,TRUE,FALSE),IF('#_Page A'!E23&lt;&gt;'Page A'!E23,TRUE,FALSE)),IF(ISNUMBER('#_Page A'!E23),IF('#_Page A'!E23&gt;'Page A'!E23,"TooLow","TooHigh"),"WrongAnswer"),NOT(_xlfn.ISFORMULA('#_Page A'!E23)),"PerfectMsg",IF((LEN(SUBSTITUTE(SUBSTITUTE(SUBSTITUTE(SUBSTITUTE(SUBSTITUTE(SUBSTITUTE(SUBSTITUTE(SUBSTITUTE(SUBSTITUTE(SUBSTITUTE(SUBSTITUTE(SUBSTITUTE(SUBSTITUTE(SUBSTITUTE(SUBSTITUTE(SUBSTITUTE(SUBSTITUTE(SUBSTITUTE(SUBSTITUTE(SUBSTITUTE(SUBSTITUTE(SUBSTITUTE(SUBSTITUTE(SUBSTITUTE(IF(_xlfn.ISFORMULA('Page A'!E23),_xlfn.FORMULATEXT('Page A'!E23),'Page A'!E23),"9","#"),"8","#"),"7","#"),"6","#"),"5","#"),"4","#"),"3","#"),"2","#"),"1","#"),"0","#"),CHAR(10),""),"$",""),"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A'!E23),_xlfn.FORMULATEXT('Page A'!E23),'Page A'!E23),"9","#"),"8","#"),"7","#"),"6","#"),"5","#"),"4","#"),"3","#"),"2","#"),"1","#"),"0","#"),CHAR(10),""),"$",""),"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A'!E23),_xlfn.FORMULATEXT('#_Page A'!E23),'#_Page A'!E23),"9","#"),"8","#"),"7","#"),"6","#"),"5","#"),"4","#"),"3","#"),"2","#"),"1","#"),"0","#"),CHAR(10),""),"$",""),"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A'!E23),_xlfn.FORMULATEXT('#_Page A'!E23),'#_Page A'!E23),"9","#"),"8","#"),"7","#"),"6","#"),"5","#"),"4","#"),"3","#"),"2","#"),"1","#"),"0","#"),CHAR(10),""),"$","")," ",""),",","@"),"&gt;","@"),"&lt;","@"),"=","@"),")","@"),"(","@"),"^","@"),"/","@"),"+","@"),"*","@"),"-","@"),"@#","")))/2,TRUE,FALSE),"HardCodeMsg",IF(LEN(IF(_xlfn.ISFORMULA('Page A'!E23),_xlfn.FORMULATEXT('Page A'!E23),'Page A'!E23))-LEN(SUBSTITUTE(IF(_xlfn.ISFORMULA('Page A'!E23),_xlfn.FORMULATEXT('Page A'!E23),'Page A'!E23),"""",""))&gt;LEN(IF(_xlfn.ISFORMULA('#_Page A'!E23),_xlfn.FORMULATEXT('#_Page A'!E23),'#_Page A'!E23))-LEN(SUBSTITUTE(IF(_xlfn.ISFORMULA('#_Page A'!E23),_xlfn.FORMULATEXT('#_Page A'!E23),'#_Page A'!E23),"""","")),TRUE,FALSE),"HardQuoteMsg",IF(LEN(IF(_xlfn.ISFORMULA('Page A'!E23),_xlfn.FORMULATEXT('Page A'!E23),'Page A'!E23))-LEN(SUBSTITUTE(IF(_xlfn.ISFORMULA('Page A'!E23),_xlfn.FORMULATEXT('Page A'!E23),'Page A'!E23),"$",""))&lt;0.5*(LEN(IF(_xlfn.ISFORMULA('#_Page A'!E23),_xlfn.FORMULATEXT('#_Page A'!E23),'#_Page A'!E23))-LEN(SUBSTITUTE(IF(_xlfn.ISFORMULA('#_Page A'!E23),_xlfn.FORMULATEXT('#_Page A'!E23),'#_Page A'!E23),"$",""))),TRUE,FALSE),"MissingAbsMsg",TRUE,"PerfectMsg")</f>
        <v/>
      </c>
      <c r="F23" s="118"/>
      <c r="G23" s="118" t="str">
        <f ca="1">_xlfn.IFS(ISBLANK('Page A'!G23),"",IF(NOT(ISNA('#_Page A'!G23)),IF(ISNA('Page A'!G23),TRUE,FALSE),FALSE),"StuNAMsg",IF(AND(ISNA('#_Page A'!G23),ISNA('Page A'!G23)),TRUE,FALSE),"PerfectMsg",IF(NOT(ISERROR('#_Page A'!G23)),IF(ISERROR('Page A'!G23),TRUE,FALSE),FALSE),"StuErrorMsg",IF(TYPE('#_Page A'!G23)&lt;&gt;TYPE('Page A'!G23),TRUE,FALSE),"WrongTypeMsg",IF(_xlfn.ISFORMULA('#_Page A'!G23),IF(NOT(_xlfn.ISFORMULA('Page A'!G23)),TRUE),FALSE),"MissingFormulaMsg",IF(NOT(AND(ISNUMBER(FIND("[",_xlfn.FORMULATEXT('#_Page A'!G23))),ISNUMBER(FIND("!",_xlfn.FORMULATEXT('#_Page A'!G23))))),AND(ISNUMBER(FIND("[",_xlfn.FORMULATEXT('Page A'!G23))),ISNUMBER(FIND("!",_xlfn.FORMULATEXT('Page A'!G23)))),FALSE),"ExternalRefsMsg",IF(ISNUMBER('#_Page A'!G23),IF(ABS('#_Page A'!G23-'Page A'!G23)&gt;0.00001,TRUE,FALSE),IF('#_Page A'!G23&lt;&gt;'Page A'!G23,TRUE,FALSE)),IF(ISNUMBER('#_Page A'!G23),IF('#_Page A'!G23&gt;'Page A'!G23,"TooLow","TooHigh"),"WrongAnswer"),NOT(_xlfn.ISFORMULA('#_Page A'!G23)),"PerfectMsg",IF((LEN(SUBSTITUTE(SUBSTITUTE(SUBSTITUTE(SUBSTITUTE(SUBSTITUTE(SUBSTITUTE(SUBSTITUTE(SUBSTITUTE(SUBSTITUTE(SUBSTITUTE(SUBSTITUTE(SUBSTITUTE(SUBSTITUTE(SUBSTITUTE(SUBSTITUTE(SUBSTITUTE(SUBSTITUTE(SUBSTITUTE(SUBSTITUTE(SUBSTITUTE(SUBSTITUTE(SUBSTITUTE(SUBSTITUTE(SUBSTITUTE(IF(_xlfn.ISFORMULA('Page A'!G23),_xlfn.FORMULATEXT('Page A'!G23),'Page A'!G23),"9","#"),"8","#"),"7","#"),"6","#"),"5","#"),"4","#"),"3","#"),"2","#"),"1","#"),"0","#"),CHAR(10),""),"$",""),"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A'!G23),_xlfn.FORMULATEXT('Page A'!G23),'Page A'!G23),"9","#"),"8","#"),"7","#"),"6","#"),"5","#"),"4","#"),"3","#"),"2","#"),"1","#"),"0","#"),CHAR(10),""),"$",""),"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A'!G23),_xlfn.FORMULATEXT('#_Page A'!G23),'#_Page A'!G23),"9","#"),"8","#"),"7","#"),"6","#"),"5","#"),"4","#"),"3","#"),"2","#"),"1","#"),"0","#"),CHAR(10),""),"$",""),"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A'!G23),_xlfn.FORMULATEXT('#_Page A'!G23),'#_Page A'!G23),"9","#"),"8","#"),"7","#"),"6","#"),"5","#"),"4","#"),"3","#"),"2","#"),"1","#"),"0","#"),CHAR(10),""),"$","")," ",""),",","@"),"&gt;","@"),"&lt;","@"),"=","@"),")","@"),"(","@"),"^","@"),"/","@"),"+","@"),"*","@"),"-","@"),"@#","")))/2,TRUE,FALSE),"HardCodeMsg",IF(LEN(IF(_xlfn.ISFORMULA('Page A'!G23),_xlfn.FORMULATEXT('Page A'!G23),'Page A'!G23))-LEN(SUBSTITUTE(IF(_xlfn.ISFORMULA('Page A'!G23),_xlfn.FORMULATEXT('Page A'!G23),'Page A'!G23),"""",""))&gt;LEN(IF(_xlfn.ISFORMULA('#_Page A'!G23),_xlfn.FORMULATEXT('#_Page A'!G23),'#_Page A'!G23))-LEN(SUBSTITUTE(IF(_xlfn.ISFORMULA('#_Page A'!G23),_xlfn.FORMULATEXT('#_Page A'!G23),'#_Page A'!G23),"""","")),TRUE,FALSE),"HardQuoteMsg",IF(LEN(IF(_xlfn.ISFORMULA('Page A'!G23),_xlfn.FORMULATEXT('Page A'!G23),'Page A'!G23))-LEN(SUBSTITUTE(IF(_xlfn.ISFORMULA('Page A'!G23),_xlfn.FORMULATEXT('Page A'!G23),'Page A'!G23),"$",""))&lt;0.5*(LEN(IF(_xlfn.ISFORMULA('#_Page A'!G23),_xlfn.FORMULATEXT('#_Page A'!G23),'#_Page A'!G23))-LEN(SUBSTITUTE(IF(_xlfn.ISFORMULA('#_Page A'!G23),_xlfn.FORMULATEXT('#_Page A'!G23),'#_Page A'!G23),"$",""))),TRUE,FALSE),"MissingAbsMsg",TRUE,"PerfectMsg")</f>
        <v/>
      </c>
      <c r="H23" s="118" t="str">
        <f ca="1">_xlfn.IFS(ISBLANK('Page A'!H23),"",IF(NOT(ISNA('#_Page A'!H23)),IF(ISNA('Page A'!H23),TRUE,FALSE),FALSE),"StuNAMsg",IF(AND(ISNA('#_Page A'!H23),ISNA('Page A'!H23)),TRUE,FALSE),"PerfectMsg",IF(NOT(ISERROR('#_Page A'!H23)),IF(ISERROR('Page A'!H23),TRUE,FALSE),FALSE),"StuErrorMsg",IF(TYPE('#_Page A'!H23)&lt;&gt;TYPE('Page A'!H23),TRUE,FALSE),"WrongTypeMsg",IF(_xlfn.ISFORMULA('#_Page A'!H23),IF(NOT(_xlfn.ISFORMULA('Page A'!H23)),TRUE),FALSE),"MissingFormulaMsg",IF(NOT(AND(ISNUMBER(FIND("[",_xlfn.FORMULATEXT('#_Page A'!H23))),ISNUMBER(FIND("!",_xlfn.FORMULATEXT('#_Page A'!H23))))),AND(ISNUMBER(FIND("[",_xlfn.FORMULATEXT('Page A'!H23))),ISNUMBER(FIND("!",_xlfn.FORMULATEXT('Page A'!H23)))),FALSE),"ExternalRefsMsg",IF(ISNUMBER('#_Page A'!H23),IF(ABS('#_Page A'!H23-'Page A'!H23)&gt;0.00001,TRUE,FALSE),IF('#_Page A'!H23&lt;&gt;'Page A'!H23,TRUE,FALSE)),IF(ISNUMBER('#_Page A'!H23),IF('#_Page A'!H23&gt;'Page A'!H23,"TooLow","TooHigh"),"WrongAnswer"),NOT(_xlfn.ISFORMULA('#_Page A'!H23)),"PerfectMsg",IF((LEN(SUBSTITUTE(SUBSTITUTE(SUBSTITUTE(SUBSTITUTE(SUBSTITUTE(SUBSTITUTE(SUBSTITUTE(SUBSTITUTE(SUBSTITUTE(SUBSTITUTE(SUBSTITUTE(SUBSTITUTE(SUBSTITUTE(SUBSTITUTE(SUBSTITUTE(SUBSTITUTE(SUBSTITUTE(SUBSTITUTE(SUBSTITUTE(SUBSTITUTE(SUBSTITUTE(SUBSTITUTE(SUBSTITUTE(SUBSTITUTE(IF(_xlfn.ISFORMULA('Page A'!H23),_xlfn.FORMULATEXT('Page A'!H23),'Page A'!H23),"9","#"),"8","#"),"7","#"),"6","#"),"5","#"),"4","#"),"3","#"),"2","#"),"1","#"),"0","#"),CHAR(10),""),"$",""),"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A'!H23),_xlfn.FORMULATEXT('Page A'!H23),'Page A'!H23),"9","#"),"8","#"),"7","#"),"6","#"),"5","#"),"4","#"),"3","#"),"2","#"),"1","#"),"0","#"),CHAR(10),""),"$",""),"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A'!H23),_xlfn.FORMULATEXT('#_Page A'!H23),'#_Page A'!H23),"9","#"),"8","#"),"7","#"),"6","#"),"5","#"),"4","#"),"3","#"),"2","#"),"1","#"),"0","#"),CHAR(10),""),"$",""),"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A'!H23),_xlfn.FORMULATEXT('#_Page A'!H23),'#_Page A'!H23),"9","#"),"8","#"),"7","#"),"6","#"),"5","#"),"4","#"),"3","#"),"2","#"),"1","#"),"0","#"),CHAR(10),""),"$","")," ",""),",","@"),"&gt;","@"),"&lt;","@"),"=","@"),")","@"),"(","@"),"^","@"),"/","@"),"+","@"),"*","@"),"-","@"),"@#","")))/2,TRUE,FALSE),"HardCodeMsg",IF(LEN(IF(_xlfn.ISFORMULA('Page A'!H23),_xlfn.FORMULATEXT('Page A'!H23),'Page A'!H23))-LEN(SUBSTITUTE(IF(_xlfn.ISFORMULA('Page A'!H23),_xlfn.FORMULATEXT('Page A'!H23),'Page A'!H23),"""",""))&gt;LEN(IF(_xlfn.ISFORMULA('#_Page A'!H23),_xlfn.FORMULATEXT('#_Page A'!H23),'#_Page A'!H23))-LEN(SUBSTITUTE(IF(_xlfn.ISFORMULA('#_Page A'!H23),_xlfn.FORMULATEXT('#_Page A'!H23),'#_Page A'!H23),"""","")),TRUE,FALSE),"HardQuoteMsg",IF(LEN(IF(_xlfn.ISFORMULA('Page A'!H23),_xlfn.FORMULATEXT('Page A'!H23),'Page A'!H23))-LEN(SUBSTITUTE(IF(_xlfn.ISFORMULA('Page A'!H23),_xlfn.FORMULATEXT('Page A'!H23),'Page A'!H23),"$",""))&lt;0.5*(LEN(IF(_xlfn.ISFORMULA('#_Page A'!H23),_xlfn.FORMULATEXT('#_Page A'!H23),'#_Page A'!H23))-LEN(SUBSTITUTE(IF(_xlfn.ISFORMULA('#_Page A'!H23),_xlfn.FORMULATEXT('#_Page A'!H23),'#_Page A'!H23),"$",""))),TRUE,FALSE),"MissingAbsMsg",TRUE,"PerfectMsg")</f>
        <v/>
      </c>
    </row>
    <row r="26" spans="1:17" ht="15" customHeight="1" x14ac:dyDescent="0.15">
      <c r="B26" s="119">
        <v>0</v>
      </c>
      <c r="C26" s="119"/>
      <c r="D26" s="119"/>
      <c r="E26" s="119"/>
      <c r="F26" s="119"/>
      <c r="G26" s="121"/>
      <c r="H26" s="122">
        <v>0</v>
      </c>
      <c r="I26" s="122"/>
      <c r="J26" s="122"/>
      <c r="K26" s="122"/>
      <c r="L26" s="122"/>
    </row>
    <row r="27" spans="1:17" x14ac:dyDescent="0.15">
      <c r="H27" s="122"/>
      <c r="I27" s="122"/>
      <c r="J27" s="122"/>
      <c r="K27" s="122"/>
      <c r="L27" s="122"/>
    </row>
    <row r="28" spans="1:17" x14ac:dyDescent="0.15">
      <c r="B28" s="123">
        <v>0</v>
      </c>
      <c r="C28" s="123"/>
      <c r="D28" s="118" t="str">
        <f ca="1">_xlfn.IFS(ISBLANK('Page A'!D28),"",IF(NOT(ISNA('#_Page A'!D28)),IF(ISNA('Page A'!D28),TRUE,FALSE),FALSE),"StuNAMsg",IF(AND(ISNA('#_Page A'!D28),ISNA('Page A'!D28)),TRUE,FALSE),"PerfectMsg",IF(NOT(ISERROR('#_Page A'!D28)),IF(ISERROR('Page A'!D28),TRUE,FALSE),FALSE),"StuErrorMsg",IF(TYPE('#_Page A'!D28)&lt;&gt;TYPE('Page A'!D28),TRUE,FALSE),"WrongTypeMsg",IF(_xlfn.ISFORMULA('#_Page A'!D28),IF(NOT(_xlfn.ISFORMULA('Page A'!D28)),TRUE),FALSE),"MissingFormulaMsg",IF(NOT(AND(ISNUMBER(FIND("[",_xlfn.FORMULATEXT('#_Page A'!D28))),ISNUMBER(FIND("!",_xlfn.FORMULATEXT('#_Page A'!D28))))),AND(ISNUMBER(FIND("[",_xlfn.FORMULATEXT('Page A'!D28))),ISNUMBER(FIND("!",_xlfn.FORMULATEXT('Page A'!D28)))),FALSE),"ExternalRefsMsg",IF(ISNUMBER('#_Page A'!D28),IF(ABS('#_Page A'!D28-'Page A'!D28)&gt;0.00001,TRUE,FALSE),IF('#_Page A'!D28&lt;&gt;'Page A'!D28,TRUE,FALSE)),IF(ISNUMBER('#_Page A'!D28),IF('#_Page A'!D28&gt;'Page A'!D28,"TooLow","TooHigh"),"WrongAnswer"),NOT(_xlfn.ISFORMULA('#_Page A'!D28)),"PerfectMsg",IF((LEN(SUBSTITUTE(SUBSTITUTE(SUBSTITUTE(SUBSTITUTE(SUBSTITUTE(SUBSTITUTE(SUBSTITUTE(SUBSTITUTE(SUBSTITUTE(SUBSTITUTE(SUBSTITUTE(SUBSTITUTE(SUBSTITUTE(SUBSTITUTE(SUBSTITUTE(SUBSTITUTE(SUBSTITUTE(SUBSTITUTE(SUBSTITUTE(SUBSTITUTE(SUBSTITUTE(SUBSTITUTE(SUBSTITUTE(SUBSTITUTE(IF(_xlfn.ISFORMULA('Page A'!D28),_xlfn.FORMULATEXT('Page A'!D28),'Page A'!D28),"9","#"),"8","#"),"7","#"),"6","#"),"5","#"),"4","#"),"3","#"),"2","#"),"1","#"),"0","#"),CHAR(10),""),"$",""),"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A'!D28),_xlfn.FORMULATEXT('Page A'!D28),'Page A'!D28),"9","#"),"8","#"),"7","#"),"6","#"),"5","#"),"4","#"),"3","#"),"2","#"),"1","#"),"0","#"),CHAR(10),""),"$",""),"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A'!D28),_xlfn.FORMULATEXT('#_Page A'!D28),'#_Page A'!D28),"9","#"),"8","#"),"7","#"),"6","#"),"5","#"),"4","#"),"3","#"),"2","#"),"1","#"),"0","#"),CHAR(10),""),"$",""),"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A'!D28),_xlfn.FORMULATEXT('#_Page A'!D28),'#_Page A'!D28),"9","#"),"8","#"),"7","#"),"6","#"),"5","#"),"4","#"),"3","#"),"2","#"),"1","#"),"0","#"),CHAR(10),""),"$","")," ",""),",","@"),"&gt;","@"),"&lt;","@"),"=","@"),")","@"),"(","@"),"^","@"),"/","@"),"+","@"),"*","@"),"-","@"),"@#","")))/2,TRUE,FALSE),"HardCodeMsg",IF(LEN(IF(_xlfn.ISFORMULA('Page A'!D28),_xlfn.FORMULATEXT('Page A'!D28),'Page A'!D28))-LEN(SUBSTITUTE(IF(_xlfn.ISFORMULA('Page A'!D28),_xlfn.FORMULATEXT('Page A'!D28),'Page A'!D28),"""",""))&gt;LEN(IF(_xlfn.ISFORMULA('#_Page A'!D28),_xlfn.FORMULATEXT('#_Page A'!D28),'#_Page A'!D28))-LEN(SUBSTITUTE(IF(_xlfn.ISFORMULA('#_Page A'!D28),_xlfn.FORMULATEXT('#_Page A'!D28),'#_Page A'!D28),"""","")),TRUE,FALSE),"HardQuoteMsg",IF(LEN(IF(_xlfn.ISFORMULA('Page A'!D28),_xlfn.FORMULATEXT('Page A'!D28),'Page A'!D28))-LEN(SUBSTITUTE(IF(_xlfn.ISFORMULA('Page A'!D28),_xlfn.FORMULATEXT('Page A'!D28),'Page A'!D28),"$",""))&lt;0.5*(LEN(IF(_xlfn.ISFORMULA('#_Page A'!D28),_xlfn.FORMULATEXT('#_Page A'!D28),'#_Page A'!D28))-LEN(SUBSTITUTE(IF(_xlfn.ISFORMULA('#_Page A'!D28),_xlfn.FORMULATEXT('#_Page A'!D28),'#_Page A'!D28),"$",""))),TRUE,FALSE),"MissingAbsMsg",TRUE,"PerfectMsg")</f>
        <v/>
      </c>
    </row>
    <row r="29" spans="1:17" x14ac:dyDescent="0.15">
      <c r="B29" s="124"/>
      <c r="C29" s="124"/>
      <c r="D29" s="116"/>
      <c r="E29" s="124"/>
      <c r="H29" s="123">
        <v>0</v>
      </c>
      <c r="I29" s="123"/>
      <c r="J29" s="123"/>
      <c r="L29" s="128" t="str">
        <f ca="1">_xlfn.IFS(ISBLANK('Page A'!L29),"",IF(NOT(ISNA('#_Page A'!L29)),IF(ISNA('Page A'!L29),TRUE,FALSE),FALSE),"StuNAMsg",IF(AND(ISNA('#_Page A'!L29),ISNA('Page A'!L29)),TRUE,FALSE),"PerfectMsg",IF(NOT(ISERROR('#_Page A'!L29)),IF(ISERROR('Page A'!L29),TRUE,FALSE),FALSE),"StuErrorMsg",IF(TYPE('#_Page A'!L29)&lt;&gt;TYPE('Page A'!L29),TRUE,FALSE),"WrongTypeMsg",IF(_xlfn.ISFORMULA('#_Page A'!L29),IF(NOT(_xlfn.ISFORMULA('Page A'!L29)),TRUE),FALSE),"MissingFormulaMsg",IF(NOT(AND(ISNUMBER(FIND("[",_xlfn.FORMULATEXT('#_Page A'!L29))),ISNUMBER(FIND("!",_xlfn.FORMULATEXT('#_Page A'!L29))))),AND(ISNUMBER(FIND("[",_xlfn.FORMULATEXT('Page A'!L29))),ISNUMBER(FIND("!",_xlfn.FORMULATEXT('Page A'!L29)))),FALSE),"ExternalRefsMsg",IF(ISNUMBER('#_Page A'!L29),IF(ABS('#_Page A'!L29-'Page A'!L29)&gt;0.00001,TRUE,FALSE),IF('#_Page A'!L29&lt;&gt;'Page A'!L29,TRUE,FALSE)),IF(ISNUMBER('#_Page A'!L29),IF('#_Page A'!L29&gt;'Page A'!L29,"TooLow","TooHigh"),"WrongAnswer"),NOT(_xlfn.ISFORMULA('#_Page A'!L29)),"PerfectMsg",IF((LEN(SUBSTITUTE(SUBSTITUTE(SUBSTITUTE(SUBSTITUTE(SUBSTITUTE(SUBSTITUTE(SUBSTITUTE(SUBSTITUTE(SUBSTITUTE(SUBSTITUTE(SUBSTITUTE(SUBSTITUTE(SUBSTITUTE(SUBSTITUTE(SUBSTITUTE(SUBSTITUTE(SUBSTITUTE(SUBSTITUTE(SUBSTITUTE(SUBSTITUTE(SUBSTITUTE(SUBSTITUTE(SUBSTITUTE(SUBSTITUTE(IF(_xlfn.ISFORMULA('Page A'!L29),_xlfn.FORMULATEXT('Page A'!L29),'Page A'!L29),"9","#"),"8","#"),"7","#"),"6","#"),"5","#"),"4","#"),"3","#"),"2","#"),"1","#"),"0","#"),CHAR(10),""),"$",""),"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A'!L29),_xlfn.FORMULATEXT('Page A'!L29),'Page A'!L29),"9","#"),"8","#"),"7","#"),"6","#"),"5","#"),"4","#"),"3","#"),"2","#"),"1","#"),"0","#"),CHAR(10),""),"$",""),"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A'!L29),_xlfn.FORMULATEXT('#_Page A'!L29),'#_Page A'!L29),"9","#"),"8","#"),"7","#"),"6","#"),"5","#"),"4","#"),"3","#"),"2","#"),"1","#"),"0","#"),CHAR(10),""),"$",""),"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A'!L29),_xlfn.FORMULATEXT('#_Page A'!L29),'#_Page A'!L29),"9","#"),"8","#"),"7","#"),"6","#"),"5","#"),"4","#"),"3","#"),"2","#"),"1","#"),"0","#"),CHAR(10),""),"$","")," ",""),",","@"),"&gt;","@"),"&lt;","@"),"=","@"),")","@"),"(","@"),"^","@"),"/","@"),"+","@"),"*","@"),"-","@"),"@#","")))/2,TRUE,FALSE),"HardCodeMsg",IF(LEN(IF(_xlfn.ISFORMULA('Page A'!L29),_xlfn.FORMULATEXT('Page A'!L29),'Page A'!L29))-LEN(SUBSTITUTE(IF(_xlfn.ISFORMULA('Page A'!L29),_xlfn.FORMULATEXT('Page A'!L29),'Page A'!L29),"""",""))&gt;LEN(IF(_xlfn.ISFORMULA('#_Page A'!L29),_xlfn.FORMULATEXT('#_Page A'!L29),'#_Page A'!L29))-LEN(SUBSTITUTE(IF(_xlfn.ISFORMULA('#_Page A'!L29),_xlfn.FORMULATEXT('#_Page A'!L29),'#_Page A'!L29),"""","")),TRUE,FALSE),"HardQuoteMsg",IF(LEN(IF(_xlfn.ISFORMULA('Page A'!L29),_xlfn.FORMULATEXT('Page A'!L29),'Page A'!L29))-LEN(SUBSTITUTE(IF(_xlfn.ISFORMULA('Page A'!L29),_xlfn.FORMULATEXT('Page A'!L29),'Page A'!L29),"$",""))&lt;0.5*(LEN(IF(_xlfn.ISFORMULA('#_Page A'!L29),_xlfn.FORMULATEXT('#_Page A'!L29),'#_Page A'!L29))-LEN(SUBSTITUTE(IF(_xlfn.ISFORMULA('#_Page A'!L29),_xlfn.FORMULATEXT('#_Page A'!L29),'#_Page A'!L29),"$",""))),TRUE,FALSE),"MissingAbsMsg",TRUE,"PerfectMsg")</f>
        <v/>
      </c>
    </row>
    <row r="30" spans="1:17" x14ac:dyDescent="0.15">
      <c r="B30" s="123">
        <v>0</v>
      </c>
      <c r="C30" s="123"/>
      <c r="D30" s="118" t="str">
        <f ca="1">_xlfn.IFS(ISBLANK('Page A'!D30),"",IF(NOT(ISNA('#_Page A'!D30)),IF(ISNA('Page A'!D30),TRUE,FALSE),FALSE),"StuNAMsg",IF(AND(ISNA('#_Page A'!D30),ISNA('Page A'!D30)),TRUE,FALSE),"PerfectMsg",IF(NOT(ISERROR('#_Page A'!D30)),IF(ISERROR('Page A'!D30),TRUE,FALSE),FALSE),"StuErrorMsg",IF(TYPE('#_Page A'!D30)&lt;&gt;TYPE('Page A'!D30),TRUE,FALSE),"WrongTypeMsg",IF(_xlfn.ISFORMULA('#_Page A'!D30),IF(NOT(_xlfn.ISFORMULA('Page A'!D30)),TRUE),FALSE),"MissingFormulaMsg",IF(NOT(AND(ISNUMBER(FIND("[",_xlfn.FORMULATEXT('#_Page A'!D30))),ISNUMBER(FIND("!",_xlfn.FORMULATEXT('#_Page A'!D30))))),AND(ISNUMBER(FIND("[",_xlfn.FORMULATEXT('Page A'!D30))),ISNUMBER(FIND("!",_xlfn.FORMULATEXT('Page A'!D30)))),FALSE),"ExternalRefsMsg",IF(ISNUMBER('#_Page A'!D30),IF(ABS('#_Page A'!D30-'Page A'!D30)&gt;0.00001,TRUE,FALSE),IF('#_Page A'!D30&lt;&gt;'Page A'!D30,TRUE,FALSE)),IF(ISNUMBER('#_Page A'!D30),IF('#_Page A'!D30&gt;'Page A'!D30,"TooLow","TooHigh"),"WrongAnswer"),NOT(_xlfn.ISFORMULA('#_Page A'!D30)),"PerfectMsg",IF((LEN(SUBSTITUTE(SUBSTITUTE(SUBSTITUTE(SUBSTITUTE(SUBSTITUTE(SUBSTITUTE(SUBSTITUTE(SUBSTITUTE(SUBSTITUTE(SUBSTITUTE(SUBSTITUTE(SUBSTITUTE(SUBSTITUTE(SUBSTITUTE(SUBSTITUTE(SUBSTITUTE(SUBSTITUTE(SUBSTITUTE(SUBSTITUTE(SUBSTITUTE(SUBSTITUTE(SUBSTITUTE(SUBSTITUTE(SUBSTITUTE(IF(_xlfn.ISFORMULA('Page A'!D30),_xlfn.FORMULATEXT('Page A'!D30),'Page A'!D30),"9","#"),"8","#"),"7","#"),"6","#"),"5","#"),"4","#"),"3","#"),"2","#"),"1","#"),"0","#"),CHAR(10),""),"$",""),"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A'!D30),_xlfn.FORMULATEXT('Page A'!D30),'Page A'!D30),"9","#"),"8","#"),"7","#"),"6","#"),"5","#"),"4","#"),"3","#"),"2","#"),"1","#"),"0","#"),CHAR(10),""),"$",""),"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A'!D30),_xlfn.FORMULATEXT('#_Page A'!D30),'#_Page A'!D30),"9","#"),"8","#"),"7","#"),"6","#"),"5","#"),"4","#"),"3","#"),"2","#"),"1","#"),"0","#"),CHAR(10),""),"$",""),"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A'!D30),_xlfn.FORMULATEXT('#_Page A'!D30),'#_Page A'!D30),"9","#"),"8","#"),"7","#"),"6","#"),"5","#"),"4","#"),"3","#"),"2","#"),"1","#"),"0","#"),CHAR(10),""),"$","")," ",""),",","@"),"&gt;","@"),"&lt;","@"),"=","@"),")","@"),"(","@"),"^","@"),"/","@"),"+","@"),"*","@"),"-","@"),"@#","")))/2,TRUE,FALSE),"HardCodeMsg",IF(LEN(IF(_xlfn.ISFORMULA('Page A'!D30),_xlfn.FORMULATEXT('Page A'!D30),'Page A'!D30))-LEN(SUBSTITUTE(IF(_xlfn.ISFORMULA('Page A'!D30),_xlfn.FORMULATEXT('Page A'!D30),'Page A'!D30),"""",""))&gt;LEN(IF(_xlfn.ISFORMULA('#_Page A'!D30),_xlfn.FORMULATEXT('#_Page A'!D30),'#_Page A'!D30))-LEN(SUBSTITUTE(IF(_xlfn.ISFORMULA('#_Page A'!D30),_xlfn.FORMULATEXT('#_Page A'!D30),'#_Page A'!D30),"""","")),TRUE,FALSE),"HardQuoteMsg",IF(LEN(IF(_xlfn.ISFORMULA('Page A'!D30),_xlfn.FORMULATEXT('Page A'!D30),'Page A'!D30))-LEN(SUBSTITUTE(IF(_xlfn.ISFORMULA('Page A'!D30),_xlfn.FORMULATEXT('Page A'!D30),'Page A'!D30),"$",""))&lt;0.5*(LEN(IF(_xlfn.ISFORMULA('#_Page A'!D30),_xlfn.FORMULATEXT('#_Page A'!D30),'#_Page A'!D30))-LEN(SUBSTITUTE(IF(_xlfn.ISFORMULA('#_Page A'!D30),_xlfn.FORMULATEXT('#_Page A'!D30),'#_Page A'!D30),"$",""))),TRUE,FALSE),"MissingAbsMsg",TRUE,"PerfectMsg")</f>
        <v/>
      </c>
    </row>
    <row r="31" spans="1:17" x14ac:dyDescent="0.15">
      <c r="B31" s="124"/>
      <c r="C31" s="124"/>
      <c r="D31" s="116"/>
      <c r="E31" s="124"/>
      <c r="H31" s="113">
        <v>0</v>
      </c>
      <c r="I31" s="113"/>
      <c r="J31" s="113"/>
      <c r="L31" s="129" t="str">
        <f ca="1">_xlfn.IFS(ISBLANK('Page A'!L31),"",IF(NOT(ISNA('#_Page A'!L31)),IF(ISNA('Page A'!L31),TRUE,FALSE),FALSE),"StuNAMsg",IF(AND(ISNA('#_Page A'!L31),ISNA('Page A'!L31)),TRUE,FALSE),"PerfectMsg",IF(NOT(ISERROR('#_Page A'!L31)),IF(ISERROR('Page A'!L31),TRUE,FALSE),FALSE),"StuErrorMsg",IF(TYPE('#_Page A'!L31)&lt;&gt;TYPE('Page A'!L31),TRUE,FALSE),"WrongTypeMsg",IF(_xlfn.ISFORMULA('#_Page A'!L31),IF(NOT(_xlfn.ISFORMULA('Page A'!L31)),TRUE),FALSE),"MissingFormulaMsg",IF(NOT(AND(ISNUMBER(FIND("[",_xlfn.FORMULATEXT('#_Page A'!L31))),ISNUMBER(FIND("!",_xlfn.FORMULATEXT('#_Page A'!L31))))),AND(ISNUMBER(FIND("[",_xlfn.FORMULATEXT('Page A'!L31))),ISNUMBER(FIND("!",_xlfn.FORMULATEXT('Page A'!L31)))),FALSE),"ExternalRefsMsg",IF(ISNUMBER('#_Page A'!L31),IF(ABS('#_Page A'!L31-'Page A'!L31)&gt;0.00001,TRUE,FALSE),IF('#_Page A'!L31&lt;&gt;'Page A'!L31,TRUE,FALSE)),IF(ISNUMBER('#_Page A'!L31),IF('#_Page A'!L31&gt;'Page A'!L31,"TooLow","TooHigh"),"WrongAnswer"),NOT(_xlfn.ISFORMULA('#_Page A'!L31)),"PerfectMsg",IF((LEN(SUBSTITUTE(SUBSTITUTE(SUBSTITUTE(SUBSTITUTE(SUBSTITUTE(SUBSTITUTE(SUBSTITUTE(SUBSTITUTE(SUBSTITUTE(SUBSTITUTE(SUBSTITUTE(SUBSTITUTE(SUBSTITUTE(SUBSTITUTE(SUBSTITUTE(SUBSTITUTE(SUBSTITUTE(SUBSTITUTE(SUBSTITUTE(SUBSTITUTE(SUBSTITUTE(SUBSTITUTE(SUBSTITUTE(SUBSTITUTE(IF(_xlfn.ISFORMULA('Page A'!L31),_xlfn.FORMULATEXT('Page A'!L31),'Page A'!L31),"9","#"),"8","#"),"7","#"),"6","#"),"5","#"),"4","#"),"3","#"),"2","#"),"1","#"),"0","#"),CHAR(10),""),"$",""),"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A'!L31),_xlfn.FORMULATEXT('Page A'!L31),'Page A'!L31),"9","#"),"8","#"),"7","#"),"6","#"),"5","#"),"4","#"),"3","#"),"2","#"),"1","#"),"0","#"),CHAR(10),""),"$",""),"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A'!L31),_xlfn.FORMULATEXT('#_Page A'!L31),'#_Page A'!L31),"9","#"),"8","#"),"7","#"),"6","#"),"5","#"),"4","#"),"3","#"),"2","#"),"1","#"),"0","#"),CHAR(10),""),"$",""),"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A'!L31),_xlfn.FORMULATEXT('#_Page A'!L31),'#_Page A'!L31),"9","#"),"8","#"),"7","#"),"6","#"),"5","#"),"4","#"),"3","#"),"2","#"),"1","#"),"0","#"),CHAR(10),""),"$","")," ",""),",","@"),"&gt;","@"),"&lt;","@"),"=","@"),")","@"),"(","@"),"^","@"),"/","@"),"+","@"),"*","@"),"-","@"),"@#","")))/2,TRUE,FALSE),"HardCodeMsg",IF(LEN(IF(_xlfn.ISFORMULA('Page A'!L31),_xlfn.FORMULATEXT('Page A'!L31),'Page A'!L31))-LEN(SUBSTITUTE(IF(_xlfn.ISFORMULA('Page A'!L31),_xlfn.FORMULATEXT('Page A'!L31),'Page A'!L31),"""",""))&gt;LEN(IF(_xlfn.ISFORMULA('#_Page A'!L31),_xlfn.FORMULATEXT('#_Page A'!L31),'#_Page A'!L31))-LEN(SUBSTITUTE(IF(_xlfn.ISFORMULA('#_Page A'!L31),_xlfn.FORMULATEXT('#_Page A'!L31),'#_Page A'!L31),"""","")),TRUE,FALSE),"HardQuoteMsg",IF(LEN(IF(_xlfn.ISFORMULA('Page A'!L31),_xlfn.FORMULATEXT('Page A'!L31),'Page A'!L31))-LEN(SUBSTITUTE(IF(_xlfn.ISFORMULA('Page A'!L31),_xlfn.FORMULATEXT('Page A'!L31),'Page A'!L31),"$",""))&lt;0.5*(LEN(IF(_xlfn.ISFORMULA('#_Page A'!L31),_xlfn.FORMULATEXT('#_Page A'!L31),'#_Page A'!L31))-LEN(SUBSTITUTE(IF(_xlfn.ISFORMULA('#_Page A'!L31),_xlfn.FORMULATEXT('#_Page A'!L31),'#_Page A'!L31),"$",""))),TRUE,FALSE),"MissingAbsMsg",TRUE,"PerfectMsg")</f>
        <v/>
      </c>
    </row>
    <row r="32" spans="1:17" x14ac:dyDescent="0.15">
      <c r="B32" s="123">
        <v>0</v>
      </c>
      <c r="C32" s="123"/>
      <c r="D32" s="118" t="str">
        <f ca="1">_xlfn.IFS(ISBLANK('Page A'!D32),"",IF(NOT(ISNA('#_Page A'!D32)),IF(ISNA('Page A'!D32),TRUE,FALSE),FALSE),"StuNAMsg",IF(AND(ISNA('#_Page A'!D32),ISNA('Page A'!D32)),TRUE,FALSE),"PerfectMsg",IF(NOT(ISERROR('#_Page A'!D32)),IF(ISERROR('Page A'!D32),TRUE,FALSE),FALSE),"StuErrorMsg",IF(TYPE('#_Page A'!D32)&lt;&gt;TYPE('Page A'!D32),TRUE,FALSE),"WrongTypeMsg",IF(_xlfn.ISFORMULA('#_Page A'!D32),IF(NOT(_xlfn.ISFORMULA('Page A'!D32)),TRUE),FALSE),"MissingFormulaMsg",IF(NOT(AND(ISNUMBER(FIND("[",_xlfn.FORMULATEXT('#_Page A'!D32))),ISNUMBER(FIND("!",_xlfn.FORMULATEXT('#_Page A'!D32))))),AND(ISNUMBER(FIND("[",_xlfn.FORMULATEXT('Page A'!D32))),ISNUMBER(FIND("!",_xlfn.FORMULATEXT('Page A'!D32)))),FALSE),"ExternalRefsMsg",IF(ISNUMBER('#_Page A'!D32),IF(ABS('#_Page A'!D32-'Page A'!D32)&gt;0.00001,TRUE,FALSE),IF('#_Page A'!D32&lt;&gt;'Page A'!D32,TRUE,FALSE)),IF(ISNUMBER('#_Page A'!D32),IF('#_Page A'!D32&gt;'Page A'!D32,"TooLow","TooHigh"),"WrongAnswer"),NOT(_xlfn.ISFORMULA('#_Page A'!D32)),"PerfectMsg",IF((LEN(SUBSTITUTE(SUBSTITUTE(SUBSTITUTE(SUBSTITUTE(SUBSTITUTE(SUBSTITUTE(SUBSTITUTE(SUBSTITUTE(SUBSTITUTE(SUBSTITUTE(SUBSTITUTE(SUBSTITUTE(SUBSTITUTE(SUBSTITUTE(SUBSTITUTE(SUBSTITUTE(SUBSTITUTE(SUBSTITUTE(SUBSTITUTE(SUBSTITUTE(SUBSTITUTE(SUBSTITUTE(SUBSTITUTE(SUBSTITUTE(IF(_xlfn.ISFORMULA('Page A'!D32),_xlfn.FORMULATEXT('Page A'!D32),'Page A'!D32),"9","#"),"8","#"),"7","#"),"6","#"),"5","#"),"4","#"),"3","#"),"2","#"),"1","#"),"0","#"),CHAR(10),""),"$",""),"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A'!D32),_xlfn.FORMULATEXT('Page A'!D32),'Page A'!D32),"9","#"),"8","#"),"7","#"),"6","#"),"5","#"),"4","#"),"3","#"),"2","#"),"1","#"),"0","#"),CHAR(10),""),"$",""),"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A'!D32),_xlfn.FORMULATEXT('#_Page A'!D32),'#_Page A'!D32),"9","#"),"8","#"),"7","#"),"6","#"),"5","#"),"4","#"),"3","#"),"2","#"),"1","#"),"0","#"),CHAR(10),""),"$",""),"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A'!D32),_xlfn.FORMULATEXT('#_Page A'!D32),'#_Page A'!D32),"9","#"),"8","#"),"7","#"),"6","#"),"5","#"),"4","#"),"3","#"),"2","#"),"1","#"),"0","#"),CHAR(10),""),"$","")," ",""),",","@"),"&gt;","@"),"&lt;","@"),"=","@"),")","@"),"(","@"),"^","@"),"/","@"),"+","@"),"*","@"),"-","@"),"@#","")))/2,TRUE,FALSE),"HardCodeMsg",IF(LEN(IF(_xlfn.ISFORMULA('Page A'!D32),_xlfn.FORMULATEXT('Page A'!D32),'Page A'!D32))-LEN(SUBSTITUTE(IF(_xlfn.ISFORMULA('Page A'!D32),_xlfn.FORMULATEXT('Page A'!D32),'Page A'!D32),"""",""))&gt;LEN(IF(_xlfn.ISFORMULA('#_Page A'!D32),_xlfn.FORMULATEXT('#_Page A'!D32),'#_Page A'!D32))-LEN(SUBSTITUTE(IF(_xlfn.ISFORMULA('#_Page A'!D32),_xlfn.FORMULATEXT('#_Page A'!D32),'#_Page A'!D32),"""","")),TRUE,FALSE),"HardQuoteMsg",IF(LEN(IF(_xlfn.ISFORMULA('Page A'!D32),_xlfn.FORMULATEXT('Page A'!D32),'Page A'!D32))-LEN(SUBSTITUTE(IF(_xlfn.ISFORMULA('Page A'!D32),_xlfn.FORMULATEXT('Page A'!D32),'Page A'!D32),"$",""))&lt;0.5*(LEN(IF(_xlfn.ISFORMULA('#_Page A'!D32),_xlfn.FORMULATEXT('#_Page A'!D32),'#_Page A'!D32))-LEN(SUBSTITUTE(IF(_xlfn.ISFORMULA('#_Page A'!D32),_xlfn.FORMULATEXT('#_Page A'!D32),'#_Page A'!D32),"$",""))),TRUE,FALSE),"MissingAbsMsg",TRUE,"PerfectMsg")</f>
        <v/>
      </c>
      <c r="E32" s="124"/>
      <c r="H32" s="113"/>
      <c r="I32" s="113"/>
      <c r="J32" s="113"/>
      <c r="L32" s="129"/>
    </row>
    <row r="33" spans="2:5" x14ac:dyDescent="0.15">
      <c r="B33" s="124"/>
      <c r="C33" s="124"/>
      <c r="D33" s="116"/>
      <c r="E33" s="124"/>
    </row>
    <row r="34" spans="2:5" x14ac:dyDescent="0.15">
      <c r="B34" s="123">
        <v>0</v>
      </c>
      <c r="C34" s="123"/>
      <c r="D34" s="118" t="str">
        <f ca="1">_xlfn.IFS(ISBLANK('Page A'!D34),"",IF(NOT(ISNA('#_Page A'!D34)),IF(ISNA('Page A'!D34),TRUE,FALSE),FALSE),"StuNAMsg",IF(AND(ISNA('#_Page A'!D34),ISNA('Page A'!D34)),TRUE,FALSE),"PerfectMsg",IF(NOT(ISERROR('#_Page A'!D34)),IF(ISERROR('Page A'!D34),TRUE,FALSE),FALSE),"StuErrorMsg",IF(TYPE('#_Page A'!D34)&lt;&gt;TYPE('Page A'!D34),TRUE,FALSE),"WrongTypeMsg",IF(_xlfn.ISFORMULA('#_Page A'!D34),IF(NOT(_xlfn.ISFORMULA('Page A'!D34)),TRUE),FALSE),"MissingFormulaMsg",IF(NOT(AND(ISNUMBER(FIND("[",_xlfn.FORMULATEXT('#_Page A'!D34))),ISNUMBER(FIND("!",_xlfn.FORMULATEXT('#_Page A'!D34))))),AND(ISNUMBER(FIND("[",_xlfn.FORMULATEXT('Page A'!D34))),ISNUMBER(FIND("!",_xlfn.FORMULATEXT('Page A'!D34)))),FALSE),"ExternalRefsMsg",IF(ISNUMBER('#_Page A'!D34),IF(ABS('#_Page A'!D34-'Page A'!D34)&gt;0.00001,TRUE,FALSE),IF('#_Page A'!D34&lt;&gt;'Page A'!D34,TRUE,FALSE)),IF(ISNUMBER('#_Page A'!D34),IF('#_Page A'!D34&gt;'Page A'!D34,"TooLow","TooHigh"),"WrongAnswer"),NOT(_xlfn.ISFORMULA('#_Page A'!D34)),"PerfectMsg",IF((LEN(SUBSTITUTE(SUBSTITUTE(SUBSTITUTE(SUBSTITUTE(SUBSTITUTE(SUBSTITUTE(SUBSTITUTE(SUBSTITUTE(SUBSTITUTE(SUBSTITUTE(SUBSTITUTE(SUBSTITUTE(SUBSTITUTE(SUBSTITUTE(SUBSTITUTE(SUBSTITUTE(SUBSTITUTE(SUBSTITUTE(SUBSTITUTE(SUBSTITUTE(SUBSTITUTE(SUBSTITUTE(SUBSTITUTE(SUBSTITUTE(IF(_xlfn.ISFORMULA('Page A'!D34),_xlfn.FORMULATEXT('Page A'!D34),'Page A'!D34),"9","#"),"8","#"),"7","#"),"6","#"),"5","#"),"4","#"),"3","#"),"2","#"),"1","#"),"0","#"),CHAR(10),""),"$",""),"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Page A'!D34),_xlfn.FORMULATEXT('Page A'!D34),'Page A'!D34),"9","#"),"8","#"),"7","#"),"6","#"),"5","#"),"4","#"),"3","#"),"2","#"),"1","#"),"0","#"),CHAR(10),""),"$",""),"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Page A'!D34),_xlfn.FORMULATEXT('#_Page A'!D34),'#_Page A'!D34),"9","#"),"8","#"),"7","#"),"6","#"),"5","#"),"4","#"),"3","#"),"2","#"),"1","#"),"0","#"),CHAR(10),""),"$",""),"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Page A'!D34),_xlfn.FORMULATEXT('#_Page A'!D34),'#_Page A'!D34),"9","#"),"8","#"),"7","#"),"6","#"),"5","#"),"4","#"),"3","#"),"2","#"),"1","#"),"0","#"),CHAR(10),""),"$","")," ",""),",","@"),"&gt;","@"),"&lt;","@"),"=","@"),")","@"),"(","@"),"^","@"),"/","@"),"+","@"),"*","@"),"-","@"),"@#","")))/2,TRUE,FALSE),"HardCodeMsg",IF(LEN(IF(_xlfn.ISFORMULA('Page A'!D34),_xlfn.FORMULATEXT('Page A'!D34),'Page A'!D34))-LEN(SUBSTITUTE(IF(_xlfn.ISFORMULA('Page A'!D34),_xlfn.FORMULATEXT('Page A'!D34),'Page A'!D34),"""",""))&gt;LEN(IF(_xlfn.ISFORMULA('#_Page A'!D34),_xlfn.FORMULATEXT('#_Page A'!D34),'#_Page A'!D34))-LEN(SUBSTITUTE(IF(_xlfn.ISFORMULA('#_Page A'!D34),_xlfn.FORMULATEXT('#_Page A'!D34),'#_Page A'!D34),"""","")),TRUE,FALSE),"HardQuoteMsg",IF(LEN(IF(_xlfn.ISFORMULA('Page A'!D34),_xlfn.FORMULATEXT('Page A'!D34),'Page A'!D34))-LEN(SUBSTITUTE(IF(_xlfn.ISFORMULA('Page A'!D34),_xlfn.FORMULATEXT('Page A'!D34),'Page A'!D34),"$",""))&lt;0.5*(LEN(IF(_xlfn.ISFORMULA('#_Page A'!D34),_xlfn.FORMULATEXT('#_Page A'!D34),'#_Page A'!D34))-LEN(SUBSTITUTE(IF(_xlfn.ISFORMULA('#_Page A'!D34),_xlfn.FORMULATEXT('#_Page A'!D34),'#_Page A'!D34),"$",""))),TRUE,FALSE),"MissingAbsMsg",TRUE,"PerfectMsg")</f>
        <v/>
      </c>
      <c r="E34" s="124"/>
    </row>
  </sheetData>
  <mergeCells count="21">
    <mergeCell ref="B34:C34"/>
    <mergeCell ref="B26:F26"/>
    <mergeCell ref="H26:L27"/>
    <mergeCell ref="B28:C28"/>
    <mergeCell ref="H29:J29"/>
    <mergeCell ref="B30:C30"/>
    <mergeCell ref="H31:J32"/>
    <mergeCell ref="L31:L32"/>
    <mergeCell ref="B32:C32"/>
    <mergeCell ref="J15:L15"/>
    <mergeCell ref="O16:Q17"/>
    <mergeCell ref="J17:M17"/>
    <mergeCell ref="J18:L18"/>
    <mergeCell ref="J19:L19"/>
    <mergeCell ref="J20:L20"/>
    <mergeCell ref="B4:O6"/>
    <mergeCell ref="B8:O8"/>
    <mergeCell ref="J10:L10"/>
    <mergeCell ref="J12:M12"/>
    <mergeCell ref="J13:L13"/>
    <mergeCell ref="J14:L14"/>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228F3-4180-BE4A-BF87-DF9C4BBCF794}">
  <sheetPr>
    <tabColor theme="5" tint="0.39997558519241921"/>
  </sheetPr>
  <dimension ref="A1:AO34"/>
  <sheetViews>
    <sheetView showGridLines="0" zoomScale="120" zoomScaleNormal="120" workbookViewId="0">
      <pane ySplit="2" topLeftCell="A3" activePane="bottomLeft" state="frozen"/>
      <selection pane="bottomLeft" activeCell="A3" sqref="A3"/>
    </sheetView>
  </sheetViews>
  <sheetFormatPr baseColWidth="10" defaultColWidth="8.83203125" defaultRowHeight="15" x14ac:dyDescent="0.2"/>
  <cols>
    <col min="2" max="2" width="17.1640625" customWidth="1"/>
    <col min="3" max="3" width="18" customWidth="1"/>
    <col min="4" max="7" width="14.6640625" customWidth="1"/>
    <col min="8" max="8" width="21" customWidth="1"/>
  </cols>
  <sheetData>
    <row r="1" spans="1:41" s="88" customFormat="1" ht="22" customHeight="1" x14ac:dyDescent="0.2">
      <c r="A1" s="95" t="s">
        <v>286</v>
      </c>
      <c r="B1" s="95" t="s">
        <v>287</v>
      </c>
      <c r="C1" s="95" t="s">
        <v>288</v>
      </c>
      <c r="D1" s="96" t="str" cm="1">
        <f t="array" aca="1" ref="D1" ca="1">IFERROR(
    _xlfn.LET(
        _xlpm.FileName, MID(CELL("filename", A1), FIND("]", CELL("filename", A1)) + 1, 255),
        _xlpm.DynamicRef, INDIRECT("'#_" &amp; _xlpm.FileName &amp; "'!" &amp; C2),
        IF(
            TYPE(_xlpm.DynamicRef) = 1,
            VLOOKUP(
                CELL("format", _xlpm.DynamicRef),
                FormatCodesSFX!$A$4:$B$53,
                2,
                FALSE
            ),
            _xlfn.SWITCH(
                TYPE(_xlpm.DynamicRef),
                2, "short text",
                4, "logical",
                16, "error",
                64, "long text",
                "Other"
            )
        )
    ),
    "Error in formula"
)</f>
        <v>error</v>
      </c>
      <c r="E1" s="95"/>
      <c r="F1" s="95"/>
      <c r="G1" s="95"/>
      <c r="H1" s="95"/>
      <c r="I1" s="96" t="str" cm="1">
        <f t="array" ref="I1">_xlfn.IFS(ROW(A100)&lt;100,"Undo deleted row or quit without saving",COLUMN(AZ1)&lt;52,"Undo deleted column or quit without saving",ROW(A100)&gt;100,"Undo inserted row or quit without saving",COLUMN(AZ1)&gt;52,"Undo inserted column or quit without saving",Scoreboard!$F$21&lt;&gt;"","Security compromised: Undo last action or quit without saving",TRUE=TRUE,"Hardworking Student")</f>
        <v>Hardworking Student</v>
      </c>
      <c r="J1" s="96"/>
      <c r="K1" s="96"/>
      <c r="L1" s="96" t="s">
        <v>289</v>
      </c>
      <c r="M1" s="96"/>
      <c r="N1" s="96"/>
      <c r="O1" s="96"/>
      <c r="P1" s="97" t="s">
        <v>290</v>
      </c>
      <c r="Q1" s="96"/>
      <c r="R1" s="96"/>
      <c r="S1" s="131" t="s">
        <v>293</v>
      </c>
      <c r="T1" s="99"/>
      <c r="U1" s="98"/>
      <c r="V1" s="99"/>
      <c r="W1" s="98"/>
      <c r="X1" s="95" t="str">
        <f t="shared" ref="X1:AA2" si="0">A1</f>
        <v>earned</v>
      </c>
      <c r="Y1" s="95" t="str">
        <f t="shared" si="0"/>
        <v>possible</v>
      </c>
      <c r="Z1" s="95" t="str">
        <f t="shared" si="0"/>
        <v>cell</v>
      </c>
      <c r="AA1" s="96" t="str">
        <f t="shared" ca="1" si="0"/>
        <v>error</v>
      </c>
      <c r="AB1" s="95"/>
      <c r="AC1" s="95"/>
      <c r="AD1" s="100"/>
      <c r="AE1" s="100"/>
      <c r="AF1" s="96" t="str">
        <f>I1</f>
        <v>Hardworking Student</v>
      </c>
      <c r="AG1" s="96"/>
      <c r="AH1" s="100"/>
      <c r="AI1" s="100"/>
      <c r="AJ1" s="100"/>
      <c r="AK1" s="100"/>
      <c r="AL1" s="96" t="s">
        <v>289</v>
      </c>
      <c r="AM1" s="100"/>
      <c r="AN1" s="100"/>
      <c r="AO1" s="100"/>
    </row>
    <row r="2" spans="1:41" s="88" customFormat="1" ht="23" customHeight="1" thickBot="1" x14ac:dyDescent="0.45">
      <c r="A2" s="101">
        <f ca="1">'Page ASC'!$A$2</f>
        <v>0</v>
      </c>
      <c r="B2" s="102">
        <f>'Page ASC'!$B$2</f>
        <v>32</v>
      </c>
      <c r="C2" s="101" t="str" cm="1">
        <f t="array" aca="1" ref="C2" ca="1">SUBSTITUTE(IF(LEN(CELL("address"))&lt;15,CELL("address"),""),"$","")</f>
        <v/>
      </c>
      <c r="D2" s="103" t="str">
        <f ca="1">IF(ISNUMBER(SEARCH("FeedbackSFX!",_xlfn.FORMULATEXT(INDIRECT("'Page ASC'!"&amp;C2)))),"DRAGGING CELLS IS NOT PERMITTED. PLEASE UNDO LAST ACTION!!",IF($P$1&lt;&gt;"Feedback OFF",IFERROR(HLOOKUP(INDIRECT("'Page ASC'!"&amp;C2),FeedbackSFX!$B$2:$N$10,IF($P$1="Feedback ON", 2, FeedbackSFX!B1), FALSE), ""),""))</f>
        <v/>
      </c>
      <c r="E2" s="104"/>
      <c r="F2" s="104"/>
      <c r="G2" s="104"/>
      <c r="H2" s="104"/>
      <c r="I2" s="105"/>
      <c r="J2" s="104"/>
      <c r="K2" s="104"/>
      <c r="L2" s="104"/>
      <c r="M2" s="104"/>
      <c r="N2" s="104"/>
      <c r="O2" s="104"/>
      <c r="P2" s="110" t="str">
        <f ca="1">IF(Scoreboard!$E$4="Excel version: Invalid","****ERROR: Scoreboard requires Excel 365 or 2021 to run****", "")</f>
        <v/>
      </c>
      <c r="Q2" s="104"/>
      <c r="R2" s="104"/>
      <c r="S2" s="31"/>
      <c r="T2" s="106"/>
      <c r="U2" s="107"/>
      <c r="V2" s="106"/>
      <c r="W2" s="107"/>
      <c r="X2" s="108">
        <f t="shared" ca="1" si="0"/>
        <v>0</v>
      </c>
      <c r="Y2" s="108">
        <f t="shared" si="0"/>
        <v>32</v>
      </c>
      <c r="Z2" s="108" t="str">
        <f t="shared" ca="1" si="0"/>
        <v/>
      </c>
      <c r="AA2" s="103" t="str">
        <f t="shared" ca="1" si="0"/>
        <v/>
      </c>
      <c r="AB2" s="104"/>
      <c r="AC2" s="104"/>
      <c r="AD2" s="109"/>
      <c r="AE2" s="109"/>
      <c r="AF2" s="109"/>
      <c r="AG2" s="109"/>
      <c r="AH2" s="109"/>
      <c r="AI2" s="109"/>
      <c r="AJ2" s="109"/>
      <c r="AK2" s="109"/>
      <c r="AL2" s="109"/>
      <c r="AM2" s="109"/>
      <c r="AN2" s="109"/>
      <c r="AO2" s="109"/>
    </row>
    <row r="3" spans="1:41" ht="16" thickBot="1" x14ac:dyDescent="0.25"/>
    <row r="4" spans="1:41" ht="15" customHeight="1" x14ac:dyDescent="0.2">
      <c r="B4" s="1" t="s">
        <v>0</v>
      </c>
      <c r="C4" s="2"/>
      <c r="D4" s="2"/>
      <c r="E4" s="2"/>
      <c r="F4" s="2"/>
      <c r="G4" s="2"/>
      <c r="H4" s="2"/>
      <c r="I4" s="2"/>
      <c r="J4" s="2"/>
      <c r="K4" s="2"/>
      <c r="L4" s="2"/>
      <c r="M4" s="2"/>
      <c r="N4" s="2"/>
      <c r="O4" s="3"/>
    </row>
    <row r="5" spans="1:41" x14ac:dyDescent="0.2">
      <c r="B5" s="4"/>
      <c r="C5" s="5"/>
      <c r="D5" s="5"/>
      <c r="E5" s="5"/>
      <c r="F5" s="5"/>
      <c r="G5" s="5"/>
      <c r="H5" s="5"/>
      <c r="I5" s="5"/>
      <c r="J5" s="5"/>
      <c r="K5" s="5"/>
      <c r="L5" s="5"/>
      <c r="M5" s="5"/>
      <c r="N5" s="5"/>
      <c r="O5" s="6"/>
    </row>
    <row r="6" spans="1:41" ht="16" thickBot="1" x14ac:dyDescent="0.25">
      <c r="B6" s="7"/>
      <c r="C6" s="8"/>
      <c r="D6" s="8"/>
      <c r="E6" s="8"/>
      <c r="F6" s="8"/>
      <c r="G6" s="8"/>
      <c r="H6" s="8"/>
      <c r="I6" s="8"/>
      <c r="J6" s="8"/>
      <c r="K6" s="8"/>
      <c r="L6" s="8"/>
      <c r="M6" s="8"/>
      <c r="N6" s="8"/>
      <c r="O6" s="9"/>
    </row>
    <row r="7" spans="1:41" x14ac:dyDescent="0.2">
      <c r="B7" s="10"/>
      <c r="C7" s="10"/>
      <c r="D7" s="10"/>
      <c r="E7" s="10"/>
      <c r="F7" s="10"/>
      <c r="G7" s="10"/>
      <c r="H7" s="10"/>
      <c r="I7" s="10"/>
      <c r="J7" s="10"/>
      <c r="K7" s="10"/>
      <c r="L7" s="10"/>
      <c r="M7" s="10"/>
      <c r="N7" s="10"/>
      <c r="O7" s="10"/>
    </row>
    <row r="8" spans="1:41" x14ac:dyDescent="0.2">
      <c r="B8" s="11" t="s">
        <v>1</v>
      </c>
      <c r="C8" s="11"/>
      <c r="D8" s="11"/>
      <c r="E8" s="11"/>
      <c r="F8" s="11"/>
      <c r="G8" s="11"/>
      <c r="H8" s="11"/>
      <c r="I8" s="11"/>
      <c r="J8" s="11"/>
      <c r="K8" s="11"/>
      <c r="L8" s="11"/>
      <c r="M8" s="11"/>
      <c r="N8" s="11"/>
      <c r="O8" s="11"/>
    </row>
    <row r="9" spans="1:41" ht="16" thickBot="1" x14ac:dyDescent="0.25"/>
    <row r="10" spans="1:41" x14ac:dyDescent="0.2">
      <c r="A10" s="12" t="s">
        <v>2</v>
      </c>
      <c r="B10" s="13" t="s">
        <v>3</v>
      </c>
      <c r="C10" s="13" t="s">
        <v>4</v>
      </c>
      <c r="D10" s="13" t="s">
        <v>5</v>
      </c>
      <c r="E10" s="13" t="s">
        <v>6</v>
      </c>
      <c r="F10" s="13" t="s">
        <v>7</v>
      </c>
      <c r="G10" s="13" t="s">
        <v>8</v>
      </c>
      <c r="H10" s="13" t="s">
        <v>9</v>
      </c>
      <c r="J10" s="14" t="s">
        <v>10</v>
      </c>
      <c r="K10" s="15"/>
      <c r="L10" s="15"/>
      <c r="M10" s="93"/>
      <c r="N10" s="16"/>
      <c r="O10" s="16"/>
      <c r="P10" s="16"/>
      <c r="Q10" s="17"/>
    </row>
    <row r="11" spans="1:41" x14ac:dyDescent="0.2">
      <c r="A11" s="18" t="s">
        <v>11</v>
      </c>
      <c r="B11" s="94">
        <v>24</v>
      </c>
      <c r="C11" s="18">
        <v>20</v>
      </c>
      <c r="D11" s="89"/>
      <c r="E11" s="89"/>
      <c r="F11" s="89"/>
      <c r="G11" s="89"/>
      <c r="H11" s="89"/>
      <c r="J11" s="19"/>
      <c r="Q11" s="20"/>
    </row>
    <row r="12" spans="1:41" x14ac:dyDescent="0.2">
      <c r="A12" s="18" t="s">
        <v>12</v>
      </c>
      <c r="B12" s="94">
        <v>36</v>
      </c>
      <c r="C12" s="18">
        <v>39</v>
      </c>
      <c r="D12" s="89"/>
      <c r="E12" s="89"/>
      <c r="F12" s="89"/>
      <c r="G12" s="89"/>
      <c r="H12" s="89"/>
      <c r="J12" s="21" t="s">
        <v>13</v>
      </c>
      <c r="K12" s="22"/>
      <c r="L12" s="22"/>
      <c r="M12" s="22"/>
      <c r="O12" s="23" t="s">
        <v>14</v>
      </c>
      <c r="P12" s="23"/>
      <c r="Q12" s="24"/>
    </row>
    <row r="13" spans="1:41" x14ac:dyDescent="0.2">
      <c r="A13" s="18" t="s">
        <v>15</v>
      </c>
      <c r="B13" s="94">
        <v>48</v>
      </c>
      <c r="C13" s="18">
        <v>13</v>
      </c>
      <c r="D13" s="89"/>
      <c r="E13" s="89"/>
      <c r="F13" s="89"/>
      <c r="G13" s="89"/>
      <c r="H13" s="89"/>
      <c r="J13" s="25" t="s">
        <v>16</v>
      </c>
      <c r="K13" s="26"/>
      <c r="L13" s="26"/>
      <c r="M13" s="89"/>
      <c r="Q13" s="20"/>
    </row>
    <row r="14" spans="1:41" x14ac:dyDescent="0.2">
      <c r="A14" s="18" t="s">
        <v>17</v>
      </c>
      <c r="B14" s="94">
        <v>55</v>
      </c>
      <c r="C14" s="18">
        <v>17</v>
      </c>
      <c r="D14" s="89"/>
      <c r="E14" s="89"/>
      <c r="F14" s="89"/>
      <c r="G14" s="89"/>
      <c r="H14" s="89"/>
      <c r="J14" s="25" t="s">
        <v>18</v>
      </c>
      <c r="K14" s="26"/>
      <c r="L14" s="26"/>
      <c r="M14" s="89"/>
      <c r="P14" s="89"/>
      <c r="Q14" s="20"/>
    </row>
    <row r="15" spans="1:41" x14ac:dyDescent="0.2">
      <c r="A15" s="18" t="s">
        <v>19</v>
      </c>
      <c r="B15" s="94">
        <v>60</v>
      </c>
      <c r="C15" s="18">
        <v>11</v>
      </c>
      <c r="D15" s="89"/>
      <c r="E15" s="89"/>
      <c r="F15" s="89"/>
      <c r="G15" s="89"/>
      <c r="H15" s="89"/>
      <c r="J15" s="25" t="s">
        <v>20</v>
      </c>
      <c r="K15" s="26"/>
      <c r="L15" s="26"/>
      <c r="M15" s="89"/>
      <c r="Q15" s="20"/>
    </row>
    <row r="16" spans="1:41" x14ac:dyDescent="0.2">
      <c r="A16" s="18" t="s">
        <v>21</v>
      </c>
      <c r="B16" s="94">
        <v>68</v>
      </c>
      <c r="C16" s="18">
        <v>14</v>
      </c>
      <c r="D16" s="89"/>
      <c r="E16" s="89"/>
      <c r="F16" s="89"/>
      <c r="G16" s="89"/>
      <c r="H16" s="89"/>
      <c r="J16" s="19"/>
      <c r="O16" s="5" t="s">
        <v>22</v>
      </c>
      <c r="P16" s="5"/>
      <c r="Q16" s="6"/>
    </row>
    <row r="17" spans="1:17" ht="15" customHeight="1" x14ac:dyDescent="0.2">
      <c r="A17" s="18" t="s">
        <v>23</v>
      </c>
      <c r="B17" s="94">
        <v>72</v>
      </c>
      <c r="C17" s="18">
        <v>9</v>
      </c>
      <c r="D17" s="89"/>
      <c r="E17" s="89"/>
      <c r="F17" s="89"/>
      <c r="G17" s="89"/>
      <c r="H17" s="89"/>
      <c r="J17" s="21" t="s">
        <v>24</v>
      </c>
      <c r="K17" s="22"/>
      <c r="L17" s="22"/>
      <c r="M17" s="22"/>
      <c r="O17" s="5"/>
      <c r="P17" s="5"/>
      <c r="Q17" s="6"/>
    </row>
    <row r="18" spans="1:17" x14ac:dyDescent="0.2">
      <c r="A18" s="18" t="s">
        <v>25</v>
      </c>
      <c r="B18" s="94">
        <v>88</v>
      </c>
      <c r="C18" s="18">
        <v>7</v>
      </c>
      <c r="D18" s="89"/>
      <c r="E18" s="89"/>
      <c r="F18" s="89"/>
      <c r="G18" s="89"/>
      <c r="H18" s="89"/>
      <c r="J18" s="25" t="s">
        <v>16</v>
      </c>
      <c r="K18" s="26"/>
      <c r="L18" s="26"/>
      <c r="M18" s="89"/>
      <c r="O18" s="27"/>
      <c r="P18" s="27"/>
      <c r="Q18" s="28"/>
    </row>
    <row r="19" spans="1:17" x14ac:dyDescent="0.2">
      <c r="A19" s="18" t="s">
        <v>26</v>
      </c>
      <c r="B19" s="94">
        <v>80</v>
      </c>
      <c r="C19" s="18">
        <v>6</v>
      </c>
      <c r="D19" s="89"/>
      <c r="E19" s="89"/>
      <c r="F19" s="89"/>
      <c r="G19" s="89"/>
      <c r="H19" s="89"/>
      <c r="J19" s="25" t="s">
        <v>18</v>
      </c>
      <c r="K19" s="26"/>
      <c r="L19" s="26"/>
      <c r="M19" s="89"/>
      <c r="P19" s="89"/>
      <c r="Q19" s="20"/>
    </row>
    <row r="20" spans="1:17" ht="16" thickBot="1" x14ac:dyDescent="0.25">
      <c r="A20" s="18" t="s">
        <v>27</v>
      </c>
      <c r="B20" s="94">
        <v>67</v>
      </c>
      <c r="C20" s="18">
        <v>11</v>
      </c>
      <c r="D20" s="89"/>
      <c r="E20" s="89"/>
      <c r="F20" s="89"/>
      <c r="G20" s="89"/>
      <c r="H20" s="89"/>
      <c r="J20" s="29" t="s">
        <v>20</v>
      </c>
      <c r="K20" s="30"/>
      <c r="L20" s="30"/>
      <c r="M20" s="89"/>
      <c r="N20" s="31"/>
      <c r="O20" s="31"/>
      <c r="P20" s="31"/>
      <c r="Q20" s="32"/>
    </row>
    <row r="21" spans="1:17" x14ac:dyDescent="0.2">
      <c r="A21" s="18" t="s">
        <v>28</v>
      </c>
      <c r="B21" s="94">
        <v>46</v>
      </c>
      <c r="C21" s="18">
        <v>13</v>
      </c>
      <c r="D21" s="89"/>
      <c r="E21" s="89"/>
      <c r="F21" s="89"/>
      <c r="G21" s="89"/>
      <c r="H21" s="89"/>
    </row>
    <row r="22" spans="1:17" x14ac:dyDescent="0.2">
      <c r="A22" s="18" t="s">
        <v>29</v>
      </c>
      <c r="B22" s="94">
        <v>32</v>
      </c>
      <c r="C22" s="18">
        <v>27</v>
      </c>
      <c r="D22" s="89"/>
      <c r="E22" s="89"/>
      <c r="F22" s="89"/>
      <c r="G22" s="89"/>
      <c r="H22" s="89"/>
    </row>
    <row r="23" spans="1:17" ht="16" thickBot="1" x14ac:dyDescent="0.25">
      <c r="A23" s="33" t="s">
        <v>30</v>
      </c>
      <c r="B23" s="93"/>
      <c r="C23" s="93"/>
      <c r="D23" s="34"/>
      <c r="E23" s="89"/>
      <c r="F23" s="34"/>
      <c r="G23" s="89"/>
      <c r="H23" s="89"/>
    </row>
    <row r="25" spans="1:17" ht="16" thickBot="1" x14ac:dyDescent="0.25"/>
    <row r="26" spans="1:17" ht="15" customHeight="1" x14ac:dyDescent="0.2">
      <c r="B26" s="14" t="s">
        <v>31</v>
      </c>
      <c r="C26" s="15"/>
      <c r="D26" s="15"/>
      <c r="E26" s="15"/>
      <c r="F26" s="35"/>
      <c r="G26" s="36"/>
      <c r="H26" s="37" t="s">
        <v>32</v>
      </c>
      <c r="I26" s="38"/>
      <c r="J26" s="38"/>
      <c r="K26" s="38"/>
      <c r="L26" s="39"/>
    </row>
    <row r="27" spans="1:17" x14ac:dyDescent="0.2">
      <c r="B27" s="19"/>
      <c r="F27" s="20"/>
      <c r="H27" s="40"/>
      <c r="I27" s="41"/>
      <c r="J27" s="41"/>
      <c r="K27" s="41"/>
      <c r="L27" s="42"/>
    </row>
    <row r="28" spans="1:17" x14ac:dyDescent="0.2">
      <c r="B28" s="43" t="s">
        <v>33</v>
      </c>
      <c r="C28" s="44"/>
      <c r="D28" s="89"/>
      <c r="F28" s="20"/>
      <c r="H28" s="45"/>
      <c r="L28" s="46"/>
    </row>
    <row r="29" spans="1:17" x14ac:dyDescent="0.2">
      <c r="B29" s="47"/>
      <c r="C29" s="48"/>
      <c r="D29" s="18"/>
      <c r="E29" s="48"/>
      <c r="F29" s="20"/>
      <c r="H29" s="49" t="s">
        <v>34</v>
      </c>
      <c r="I29" s="44"/>
      <c r="J29" s="44"/>
      <c r="L29" s="90"/>
    </row>
    <row r="30" spans="1:17" x14ac:dyDescent="0.2">
      <c r="B30" s="43" t="s">
        <v>35</v>
      </c>
      <c r="C30" s="44"/>
      <c r="D30" s="89"/>
      <c r="F30" s="20"/>
      <c r="H30" s="45"/>
      <c r="L30" s="46"/>
    </row>
    <row r="31" spans="1:17" x14ac:dyDescent="0.2">
      <c r="B31" s="47"/>
      <c r="C31" s="48"/>
      <c r="D31" s="18"/>
      <c r="E31" s="48"/>
      <c r="F31" s="20"/>
      <c r="H31" s="50" t="s">
        <v>36</v>
      </c>
      <c r="I31" s="51"/>
      <c r="J31" s="51"/>
      <c r="L31" s="91"/>
    </row>
    <row r="32" spans="1:17" x14ac:dyDescent="0.2">
      <c r="B32" s="43" t="s">
        <v>37</v>
      </c>
      <c r="C32" s="44"/>
      <c r="D32" s="89"/>
      <c r="E32" s="48"/>
      <c r="F32" s="20"/>
      <c r="H32" s="52"/>
      <c r="I32" s="53"/>
      <c r="J32" s="53"/>
      <c r="K32" s="54"/>
      <c r="L32" s="92"/>
    </row>
    <row r="33" spans="2:6" x14ac:dyDescent="0.2">
      <c r="B33" s="47"/>
      <c r="C33" s="48"/>
      <c r="D33" s="18"/>
      <c r="E33" s="48"/>
      <c r="F33" s="20"/>
    </row>
    <row r="34" spans="2:6" ht="16" thickBot="1" x14ac:dyDescent="0.25">
      <c r="B34" s="55" t="s">
        <v>38</v>
      </c>
      <c r="C34" s="56"/>
      <c r="D34" s="89"/>
      <c r="E34" s="57"/>
      <c r="F34" s="32"/>
    </row>
  </sheetData>
  <mergeCells count="21">
    <mergeCell ref="B34:C34"/>
    <mergeCell ref="B26:F26"/>
    <mergeCell ref="H26:L27"/>
    <mergeCell ref="B28:C28"/>
    <mergeCell ref="H29:J29"/>
    <mergeCell ref="B30:C30"/>
    <mergeCell ref="H31:J32"/>
    <mergeCell ref="L31:L32"/>
    <mergeCell ref="B32:C32"/>
    <mergeCell ref="J15:L15"/>
    <mergeCell ref="O16:Q17"/>
    <mergeCell ref="J17:M17"/>
    <mergeCell ref="J18:L18"/>
    <mergeCell ref="J19:L19"/>
    <mergeCell ref="J20:L20"/>
    <mergeCell ref="B4:O6"/>
    <mergeCell ref="B8:O8"/>
    <mergeCell ref="J10:L10"/>
    <mergeCell ref="J12:M12"/>
    <mergeCell ref="J13:L13"/>
    <mergeCell ref="J14:L14"/>
  </mergeCells>
  <conditionalFormatting sqref="A1:A2">
    <cfRule type="expression" dxfId="82" priority="12">
      <formula>$A$2/$B$2&gt;=0.076</formula>
    </cfRule>
  </conditionalFormatting>
  <conditionalFormatting sqref="B1:B2">
    <cfRule type="expression" dxfId="81" priority="13">
      <formula>$A$2/$B$2&gt;=0.153</formula>
    </cfRule>
  </conditionalFormatting>
  <conditionalFormatting sqref="C1:C2">
    <cfRule type="expression" dxfId="80" priority="14">
      <formula>$A$2/$B$2&gt;=0.23</formula>
    </cfRule>
  </conditionalFormatting>
  <conditionalFormatting sqref="D1:D2">
    <cfRule type="expression" dxfId="79" priority="15">
      <formula>$A$2/$B$2&gt;=0.307</formula>
    </cfRule>
  </conditionalFormatting>
  <conditionalFormatting sqref="E1:E2">
    <cfRule type="expression" dxfId="78" priority="16">
      <formula>$A$2/$B$2&gt;=0.384</formula>
    </cfRule>
  </conditionalFormatting>
  <conditionalFormatting sqref="F1:F2">
    <cfRule type="expression" dxfId="77" priority="17">
      <formula>$A$2/$B$2&gt;=0.461</formula>
    </cfRule>
  </conditionalFormatting>
  <conditionalFormatting sqref="G1:G2">
    <cfRule type="expression" dxfId="76" priority="18">
      <formula>$A$2/$B$2&gt;=0.538</formula>
    </cfRule>
  </conditionalFormatting>
  <conditionalFormatting sqref="H1:H2">
    <cfRule type="expression" dxfId="75" priority="19">
      <formula>$A$2/$B$2&gt;=0.615</formula>
    </cfRule>
  </conditionalFormatting>
  <conditionalFormatting sqref="I1:P2">
    <cfRule type="expression" dxfId="74" priority="20">
      <formula>$A$2/$B$2&gt;=0.692</formula>
    </cfRule>
  </conditionalFormatting>
  <conditionalFormatting sqref="X1:AF1 X2:AO2 AH1:AK1 AM1:AO1">
    <cfRule type="expression" dxfId="73" priority="21">
      <formula>$A$2/$B$2&gt;=1</formula>
    </cfRule>
  </conditionalFormatting>
  <conditionalFormatting sqref="O1">
    <cfRule type="expression" dxfId="72" priority="11">
      <formula>$A$2/$B$2&gt;=0.846</formula>
    </cfRule>
  </conditionalFormatting>
  <conditionalFormatting sqref="AG1">
    <cfRule type="expression" dxfId="71" priority="10">
      <formula>$A$2/$B$2&gt;=0.846</formula>
    </cfRule>
  </conditionalFormatting>
  <conditionalFormatting sqref="AL1">
    <cfRule type="expression" dxfId="70" priority="9">
      <formula>$A$2/$B$2&gt;=0.846</formula>
    </cfRule>
  </conditionalFormatting>
  <conditionalFormatting sqref="L1">
    <cfRule type="expression" dxfId="69" priority="8">
      <formula>$A$2/$B$2&gt;=0.846</formula>
    </cfRule>
  </conditionalFormatting>
  <conditionalFormatting sqref="Q1:R2">
    <cfRule type="expression" dxfId="68" priority="7">
      <formula>$A$2/$B$2&gt;=0.846</formula>
    </cfRule>
  </conditionalFormatting>
  <conditionalFormatting sqref="P1">
    <cfRule type="expression" dxfId="67" priority="6">
      <formula>$P$1&lt;&gt;""</formula>
    </cfRule>
  </conditionalFormatting>
  <conditionalFormatting sqref="A1:O2 X1:AO2 P2:R2 Q1:R1">
    <cfRule type="expression" dxfId="66" priority="5">
      <formula>$P$1="Feedback OFF"</formula>
    </cfRule>
  </conditionalFormatting>
  <conditionalFormatting sqref="A3:AA100">
    <cfRule type="expression" dxfId="60" priority="2" stopIfTrue="1">
      <formula>$D$2="DRAGGING CELLS IS NOT PERMITTED. PLEASE UNDO LAST ACTION!!"</formula>
    </cfRule>
  </conditionalFormatting>
  <dataValidations count="1">
    <dataValidation type="list" allowBlank="1" showInputMessage="1" showErrorMessage="1" sqref="P1" xr:uid="{CC894507-2904-FA4C-8827-3494AB5E7BCD}">
      <formula1>"Feedback ON, Taunting ON, Feedback OFF"</formula1>
    </dataValidation>
  </dataValidations>
  <pageMargins left="0.7" right="0.7" top="0.75" bottom="0.75" header="0.3" footer="0.3"/>
  <pageSetup orientation="portrait" verticalDpi="0" r:id="rId1"/>
  <legacyDrawing r:id="rId2"/>
  <extLst>
    <ext xmlns:x14="http://schemas.microsoft.com/office/spreadsheetml/2009/9/main" uri="{78C0D931-6437-407d-A8EE-F0AAD7539E65}">
      <x14:conditionalFormattings>
        <x14:conditionalFormatting xmlns:xm="http://schemas.microsoft.com/office/excel/2006/main">
          <x14:cfRule type="expression" priority="22" stopIfTrue="1" id="{E7F3E2ED-2E98-8A42-B886-8B449FC9618C}">
            <xm:f>AND($P$1&lt;&gt;"Feedback OFF",IF('Page ASC'!A3=FeedbackSFX!$C$2, TRUE, FALSE))</xm:f>
            <x14:dxf>
              <fill>
                <patternFill>
                  <bgColor rgb="FFCEEED0"/>
                </patternFill>
              </fill>
            </x14:dxf>
          </x14:cfRule>
          <xm:sqref>A3:AL34</xm:sqref>
        </x14:conditionalFormatting>
        <x14:conditionalFormatting xmlns:xm="http://schemas.microsoft.com/office/excel/2006/main">
          <x14:cfRule type="expression" priority="23" stopIfTrue="1" id="{2C139722-DA87-3E4A-852F-569F3E874B87}">
            <xm:f>AND($P$1&lt;&gt;"Feedback OFF",IF('Page ASC'!A3=FeedbackSFX!$K$2, TRUE, FALSE))</xm:f>
            <x14:dxf>
              <fill>
                <patternFill>
                  <bgColor rgb="FFFFFF64"/>
                </patternFill>
              </fill>
            </x14:dxf>
          </x14:cfRule>
          <xm:sqref>A3:AL34</xm:sqref>
        </x14:conditionalFormatting>
        <x14:conditionalFormatting xmlns:xm="http://schemas.microsoft.com/office/excel/2006/main">
          <x14:cfRule type="expression" priority="24" stopIfTrue="1" id="{95DDFAD6-D05A-3644-9750-6CEC2EBF39C8}">
            <xm:f>AND($P$1&lt;&gt;"Feedback OFF",AND(IF('Page ASC'!A3&lt;&gt;FeedbackSFX!$C$2, TRUE, FALSE),'Page ASC'!A3&lt;&gt;"",_xlfn.ISFORMULA('Page ASC'!A3)))</xm:f>
            <x14:dxf>
              <fill>
                <patternFill>
                  <bgColor rgb="FFFF99CC"/>
                </patternFill>
              </fill>
            </x14:dxf>
          </x14:cfRule>
          <xm:sqref>A3:AL34</xm:sqref>
        </x14:conditionalFormatting>
        <x14:conditionalFormatting xmlns:xm="http://schemas.microsoft.com/office/excel/2006/main">
          <x14:cfRule type="expression" priority="4" stopIfTrue="1" id="{B1661E90-508F-CD43-8DFB-B12A2728EC3A}">
            <xm:f>Scoreboard!$F$21&lt;&gt;""</xm:f>
            <x14:dxf>
              <font>
                <color rgb="FF9C0006"/>
              </font>
              <fill>
                <patternFill>
                  <fgColor indexed="64"/>
                  <bgColor rgb="FFFFC7CE"/>
                </patternFill>
              </fill>
            </x14:dxf>
          </x14:cfRule>
          <xm:sqref>I1:N1</xm:sqref>
        </x14:conditionalFormatting>
        <x14:conditionalFormatting xmlns:xm="http://schemas.microsoft.com/office/excel/2006/main">
          <x14:cfRule type="expression" priority="3" stopIfTrue="1" id="{D0F8950F-910F-424B-B348-0915A3F5EECD}">
            <xm:f>Scoreboard!$F$21&lt;&gt;""</xm:f>
            <x14:dxf>
              <font>
                <color rgb="FF9C0006"/>
              </font>
              <fill>
                <patternFill>
                  <fgColor indexed="64"/>
                  <bgColor rgb="FFFFC7CE"/>
                </patternFill>
              </fill>
            </x14:dxf>
          </x14:cfRule>
          <xm:sqref>A3:AA100</xm:sqref>
        </x14:conditionalFormatting>
        <x14:conditionalFormatting xmlns:xm="http://schemas.microsoft.com/office/excel/2006/main">
          <x14:cfRule type="expression" priority="1" stopIfTrue="1" id="{9478951C-8E4F-CF46-95AF-A942AB9243A6}">
            <xm:f>Scoreboard!$E$4="Excel version: Invalid"</xm:f>
            <x14:dxf>
              <font>
                <color rgb="FF9C0006"/>
              </font>
              <fill>
                <patternFill>
                  <fgColor indexed="64"/>
                  <bgColor rgb="FFFFC7CE"/>
                </patternFill>
              </fill>
            </x14:dxf>
          </x14:cfRule>
          <xm:sqref>A3:AA100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EB0EE-D9A0-4144-BA23-744DA6283F72}">
  <sheetPr>
    <tabColor rgb="FF4FADEA"/>
  </sheetPr>
  <dimension ref="A1:AO34"/>
  <sheetViews>
    <sheetView workbookViewId="0">
      <pane ySplit="2" topLeftCell="A3" activePane="bottomLeft" state="frozen"/>
      <selection pane="bottomLeft" activeCell="A3" sqref="A3:XFD3"/>
    </sheetView>
  </sheetViews>
  <sheetFormatPr baseColWidth="10" defaultColWidth="8.83203125" defaultRowHeight="9" x14ac:dyDescent="0.15"/>
  <cols>
    <col min="1" max="1" width="9" style="111" bestFit="1" customWidth="1"/>
    <col min="2" max="2" width="17.1640625" style="111" customWidth="1"/>
    <col min="3" max="3" width="18" style="111" customWidth="1"/>
    <col min="4" max="7" width="14.6640625" style="111" customWidth="1"/>
    <col min="8" max="8" width="21" style="111" customWidth="1"/>
    <col min="9" max="11" width="8.83203125" style="111"/>
    <col min="12" max="12" width="14" style="111" bestFit="1" customWidth="1"/>
    <col min="13" max="13" width="13.83203125" style="111" bestFit="1" customWidth="1"/>
    <col min="14" max="15" width="8.83203125" style="111"/>
    <col min="16" max="16" width="15.6640625" style="111" bestFit="1" customWidth="1"/>
    <col min="17" max="31" width="8.83203125" style="111"/>
    <col min="32" max="32" width="9" style="111" bestFit="1" customWidth="1"/>
    <col min="33" max="16384" width="8.83203125" style="111"/>
  </cols>
  <sheetData>
    <row r="1" spans="1:41" s="112" customFormat="1" ht="22" customHeight="1" x14ac:dyDescent="0.15">
      <c r="A1" s="116" t="s">
        <v>286</v>
      </c>
      <c r="B1" s="116" t="s">
        <v>287</v>
      </c>
      <c r="C1" s="116" t="s">
        <v>288</v>
      </c>
      <c r="D1" s="124" t="str" cm="1">
        <f t="array" aca="1" ref="D1" ca="1">IFERROR(
    _xlfn.LET(
        _xlpm.FileName, MID(CELL("filename", A1), FIND("]", CELL("filename", A1)) + 1, 255),
        _xlpm.DynamicRef, INDIRECT("'#_" &amp; _xlpm.FileName &amp; "'!" &amp; C2),
        IF(
            TYPE(_xlpm.DynamicRef) = 1,
            VLOOKUP(
                CELL("format", _xlpm.DynamicRef),
                FormatCodesSFX!$A$4:$B$53,
                2,
                FALSE
            ),
            _xlfn.SWITCH(
                TYPE(_xlpm.DynamicRef),
                2, "short text",
                4, "logical",
                16, "error",
                64, "long text",
                "Other"
            )
        )
    ),
    "Error in formula"
)</f>
        <v>error</v>
      </c>
      <c r="E1" s="116"/>
      <c r="F1" s="116"/>
      <c r="G1" s="116"/>
      <c r="H1" s="116"/>
      <c r="I1" s="124" t="str">
        <f>'Page ASC'!$I$1</f>
        <v>Hardworking Student</v>
      </c>
      <c r="J1" s="124"/>
      <c r="K1" s="124"/>
      <c r="L1" s="124" t="s">
        <v>289</v>
      </c>
      <c r="M1" s="124"/>
      <c r="N1" s="124"/>
      <c r="O1" s="124"/>
      <c r="P1" s="124" t="s">
        <v>290</v>
      </c>
      <c r="Q1" s="124"/>
      <c r="R1" s="124"/>
      <c r="S1" s="111"/>
      <c r="T1" s="111"/>
      <c r="U1" s="111"/>
      <c r="V1" s="111"/>
      <c r="W1" s="111"/>
      <c r="X1" s="116" t="str">
        <f t="shared" ref="X1:AA2" si="0">A1</f>
        <v>earned</v>
      </c>
      <c r="Y1" s="116" t="str">
        <f t="shared" si="0"/>
        <v>possible</v>
      </c>
      <c r="Z1" s="116" t="str">
        <f t="shared" si="0"/>
        <v>cell</v>
      </c>
      <c r="AA1" s="124" t="str">
        <f t="shared" ca="1" si="0"/>
        <v>error</v>
      </c>
      <c r="AB1" s="116"/>
      <c r="AC1" s="116"/>
      <c r="AD1" s="111"/>
      <c r="AE1" s="111"/>
      <c r="AF1" s="124" t="str">
        <f>I1</f>
        <v>Hardworking Student</v>
      </c>
      <c r="AG1" s="124"/>
      <c r="AH1" s="111"/>
      <c r="AI1" s="111"/>
      <c r="AJ1" s="111"/>
      <c r="AK1" s="111"/>
      <c r="AL1" s="124" t="s">
        <v>289</v>
      </c>
      <c r="AM1" s="111"/>
      <c r="AN1" s="111"/>
      <c r="AO1" s="111"/>
    </row>
    <row r="2" spans="1:41" s="112" customFormat="1" ht="23" customHeight="1" x14ac:dyDescent="0.15">
      <c r="A2" s="116">
        <f ca="1">'Page ASC'!$A$2</f>
        <v>0</v>
      </c>
      <c r="B2" s="125">
        <f>'Page ASC'!$B$2</f>
        <v>32</v>
      </c>
      <c r="C2" s="116" t="str" cm="1">
        <f t="array" aca="1" ref="C2" ca="1">SUBSTITUTE(IF(LEN(CELL("address"))&lt;15,CELL("address"),""),"$","")</f>
        <v/>
      </c>
      <c r="D2" s="124" t="str">
        <f ca="1">IF(ISNUMBER(SEARCH("FeedbackSFX!",_xlfn.FORMULATEXT(INDIRECT("'Page ASC'!"&amp;C2)))),"DRAGGING CELLS IS NOT PERMITTED. PLEASE UNDO LAST ACTION!!",IF($P$1&lt;&gt;"Feedback OFF",IFERROR(HLOOKUP(INDIRECT("'Page ASC'!"&amp;C2),FeedbackSFX!$B$2:$N$10,IF($P$1="Feedback ON", 2, FeedbackSFX!B1), FALSE), ""),""))</f>
        <v/>
      </c>
      <c r="E2" s="116"/>
      <c r="F2" s="116"/>
      <c r="G2" s="116"/>
      <c r="H2" s="116"/>
      <c r="I2" s="117"/>
      <c r="J2" s="116"/>
      <c r="K2" s="116"/>
      <c r="L2" s="116"/>
      <c r="M2" s="116"/>
      <c r="N2" s="116"/>
      <c r="O2" s="116"/>
      <c r="P2" s="116"/>
      <c r="Q2" s="116"/>
      <c r="R2" s="116"/>
      <c r="S2" s="111"/>
      <c r="T2" s="111"/>
      <c r="U2" s="111"/>
      <c r="V2" s="111"/>
      <c r="W2" s="111"/>
      <c r="X2" s="126">
        <f t="shared" ca="1" si="0"/>
        <v>0</v>
      </c>
      <c r="Y2" s="126">
        <f t="shared" si="0"/>
        <v>32</v>
      </c>
      <c r="Z2" s="126" t="str">
        <f t="shared" ca="1" si="0"/>
        <v/>
      </c>
      <c r="AA2" s="124" t="str">
        <f t="shared" ca="1" si="0"/>
        <v/>
      </c>
      <c r="AB2" s="116"/>
      <c r="AC2" s="116"/>
      <c r="AD2" s="111"/>
      <c r="AE2" s="111"/>
      <c r="AF2" s="111"/>
      <c r="AG2" s="111"/>
      <c r="AH2" s="111"/>
      <c r="AI2" s="111"/>
      <c r="AJ2" s="111"/>
      <c r="AK2" s="111"/>
      <c r="AL2" s="111"/>
      <c r="AM2" s="111"/>
      <c r="AN2" s="111"/>
      <c r="AO2" s="111"/>
    </row>
    <row r="4" spans="1:41" ht="15" customHeight="1" x14ac:dyDescent="0.15">
      <c r="B4" s="113" t="s">
        <v>0</v>
      </c>
      <c r="C4" s="113"/>
      <c r="D4" s="113"/>
      <c r="E4" s="113"/>
      <c r="F4" s="113"/>
      <c r="G4" s="113"/>
      <c r="H4" s="113"/>
      <c r="I4" s="113"/>
      <c r="J4" s="113"/>
      <c r="K4" s="113"/>
      <c r="L4" s="113"/>
      <c r="M4" s="113"/>
      <c r="N4" s="113"/>
      <c r="O4" s="113"/>
    </row>
    <row r="5" spans="1:41" x14ac:dyDescent="0.15">
      <c r="B5" s="113"/>
      <c r="C5" s="113"/>
      <c r="D5" s="113"/>
      <c r="E5" s="113"/>
      <c r="F5" s="113"/>
      <c r="G5" s="113"/>
      <c r="H5" s="113"/>
      <c r="I5" s="113"/>
      <c r="J5" s="113"/>
      <c r="K5" s="113"/>
      <c r="L5" s="113"/>
      <c r="M5" s="113"/>
      <c r="N5" s="113"/>
      <c r="O5" s="113"/>
    </row>
    <row r="6" spans="1:41" x14ac:dyDescent="0.15">
      <c r="B6" s="113"/>
      <c r="C6" s="113"/>
      <c r="D6" s="113"/>
      <c r="E6" s="113"/>
      <c r="F6" s="113"/>
      <c r="G6" s="113"/>
      <c r="H6" s="113"/>
      <c r="I6" s="113"/>
      <c r="J6" s="113"/>
      <c r="K6" s="113"/>
      <c r="L6" s="113"/>
      <c r="M6" s="113"/>
      <c r="N6" s="113"/>
      <c r="O6" s="113"/>
    </row>
    <row r="7" spans="1:41" x14ac:dyDescent="0.15">
      <c r="B7" s="114"/>
      <c r="C7" s="114"/>
      <c r="D7" s="114"/>
      <c r="E7" s="114"/>
      <c r="F7" s="114"/>
      <c r="G7" s="114"/>
      <c r="H7" s="114"/>
      <c r="I7" s="114"/>
      <c r="J7" s="114"/>
      <c r="K7" s="114"/>
      <c r="L7" s="114"/>
      <c r="M7" s="114"/>
      <c r="N7" s="114"/>
      <c r="O7" s="114"/>
    </row>
    <row r="8" spans="1:41" x14ac:dyDescent="0.15">
      <c r="B8" s="115" t="s">
        <v>1</v>
      </c>
      <c r="C8" s="115"/>
      <c r="D8" s="115"/>
      <c r="E8" s="115"/>
      <c r="F8" s="115"/>
      <c r="G8" s="115"/>
      <c r="H8" s="115"/>
      <c r="I8" s="115"/>
      <c r="J8" s="115"/>
      <c r="K8" s="115"/>
      <c r="L8" s="115"/>
      <c r="M8" s="115"/>
      <c r="N8" s="115"/>
      <c r="O8" s="115"/>
    </row>
    <row r="10" spans="1:41" x14ac:dyDescent="0.15">
      <c r="A10" s="116" t="s">
        <v>2</v>
      </c>
      <c r="B10" s="117" t="s">
        <v>3</v>
      </c>
      <c r="C10" s="117" t="s">
        <v>4</v>
      </c>
      <c r="D10" s="117" t="s">
        <v>5</v>
      </c>
      <c r="E10" s="117" t="s">
        <v>6</v>
      </c>
      <c r="F10" s="117" t="s">
        <v>7</v>
      </c>
      <c r="G10" s="117" t="s">
        <v>8</v>
      </c>
      <c r="H10" s="117" t="s">
        <v>9</v>
      </c>
      <c r="J10" s="119" t="s">
        <v>10</v>
      </c>
      <c r="K10" s="119"/>
      <c r="L10" s="119"/>
      <c r="M10" s="111">
        <f>COUNT(B11:B22)</f>
        <v>12</v>
      </c>
    </row>
    <row r="11" spans="1:41" x14ac:dyDescent="0.15">
      <c r="A11" s="116" t="s">
        <v>11</v>
      </c>
      <c r="B11" s="118">
        <v>24</v>
      </c>
      <c r="C11" s="116">
        <v>20</v>
      </c>
      <c r="D11" s="118">
        <f>B11-$M$13</f>
        <v>-32.333333333333336</v>
      </c>
      <c r="E11" s="118">
        <f>D11^2</f>
        <v>1045.4444444444446</v>
      </c>
      <c r="F11" s="118">
        <f>C11-$M$18</f>
        <v>4.4166666666666661</v>
      </c>
      <c r="G11" s="118">
        <f>F11^2</f>
        <v>19.506944444444439</v>
      </c>
      <c r="H11" s="118">
        <f>D11*F11</f>
        <v>-142.80555555555554</v>
      </c>
    </row>
    <row r="12" spans="1:41" x14ac:dyDescent="0.15">
      <c r="A12" s="116" t="s">
        <v>12</v>
      </c>
      <c r="B12" s="118">
        <v>36</v>
      </c>
      <c r="C12" s="116">
        <v>39</v>
      </c>
      <c r="D12" s="118">
        <f t="shared" ref="D12:D22" si="1">B12-$M$13</f>
        <v>-20.333333333333336</v>
      </c>
      <c r="E12" s="118">
        <f t="shared" ref="E12:E22" si="2">D12^2</f>
        <v>413.44444444444451</v>
      </c>
      <c r="F12" s="118">
        <f t="shared" ref="F12:F22" si="3">C12-$M$18</f>
        <v>23.416666666666664</v>
      </c>
      <c r="G12" s="118">
        <f t="shared" ref="G12:G22" si="4">F12^2</f>
        <v>548.34027777777771</v>
      </c>
      <c r="H12" s="118">
        <f t="shared" ref="H12:H22" si="5">D12*F12</f>
        <v>-476.13888888888891</v>
      </c>
      <c r="J12" s="119" t="s">
        <v>13</v>
      </c>
      <c r="K12" s="119"/>
      <c r="L12" s="119"/>
      <c r="M12" s="119"/>
      <c r="O12" s="111" t="s">
        <v>14</v>
      </c>
    </row>
    <row r="13" spans="1:41" x14ac:dyDescent="0.15">
      <c r="A13" s="116" t="s">
        <v>15</v>
      </c>
      <c r="B13" s="118">
        <v>48</v>
      </c>
      <c r="C13" s="116">
        <v>13</v>
      </c>
      <c r="D13" s="118">
        <f t="shared" si="1"/>
        <v>-8.3333333333333357</v>
      </c>
      <c r="E13" s="118">
        <f t="shared" si="2"/>
        <v>69.444444444444485</v>
      </c>
      <c r="F13" s="118">
        <f t="shared" si="3"/>
        <v>-2.5833333333333339</v>
      </c>
      <c r="G13" s="118">
        <f t="shared" si="4"/>
        <v>6.6736111111111143</v>
      </c>
      <c r="H13" s="118">
        <f t="shared" si="5"/>
        <v>21.527777777777789</v>
      </c>
      <c r="J13" s="119" t="s">
        <v>16</v>
      </c>
      <c r="K13" s="119"/>
      <c r="L13" s="119"/>
      <c r="M13" s="127">
        <f>B23/M10</f>
        <v>56.333333333333336</v>
      </c>
    </row>
    <row r="14" spans="1:41" x14ac:dyDescent="0.15">
      <c r="A14" s="116" t="s">
        <v>17</v>
      </c>
      <c r="B14" s="118">
        <v>55</v>
      </c>
      <c r="C14" s="116">
        <v>17</v>
      </c>
      <c r="D14" s="118">
        <f t="shared" si="1"/>
        <v>-1.3333333333333357</v>
      </c>
      <c r="E14" s="118">
        <f t="shared" si="2"/>
        <v>1.7777777777777841</v>
      </c>
      <c r="F14" s="118">
        <f t="shared" si="3"/>
        <v>1.4166666666666661</v>
      </c>
      <c r="G14" s="118">
        <f t="shared" si="4"/>
        <v>2.0069444444444429</v>
      </c>
      <c r="H14" s="118">
        <f t="shared" si="5"/>
        <v>-1.8888888888888915</v>
      </c>
      <c r="J14" s="119" t="s">
        <v>18</v>
      </c>
      <c r="K14" s="119"/>
      <c r="L14" s="119"/>
      <c r="M14" s="127">
        <f>E23/(M10-1)</f>
        <v>390.96969696969694</v>
      </c>
      <c r="P14" s="127">
        <f>H23/(M10-1)</f>
        <v>-139.66666666666669</v>
      </c>
    </row>
    <row r="15" spans="1:41" x14ac:dyDescent="0.15">
      <c r="A15" s="116" t="s">
        <v>19</v>
      </c>
      <c r="B15" s="118">
        <v>60</v>
      </c>
      <c r="C15" s="116">
        <v>11</v>
      </c>
      <c r="D15" s="118">
        <f t="shared" si="1"/>
        <v>3.6666666666666643</v>
      </c>
      <c r="E15" s="118">
        <f t="shared" si="2"/>
        <v>13.444444444444427</v>
      </c>
      <c r="F15" s="118">
        <f t="shared" si="3"/>
        <v>-4.5833333333333339</v>
      </c>
      <c r="G15" s="118">
        <f t="shared" si="4"/>
        <v>21.00694444444445</v>
      </c>
      <c r="H15" s="118">
        <f t="shared" si="5"/>
        <v>-16.805555555555546</v>
      </c>
      <c r="J15" s="119" t="s">
        <v>20</v>
      </c>
      <c r="K15" s="119"/>
      <c r="L15" s="119"/>
      <c r="M15" s="127">
        <f>SQRT(M14)</f>
        <v>19.77295367338165</v>
      </c>
    </row>
    <row r="16" spans="1:41" x14ac:dyDescent="0.15">
      <c r="A16" s="116" t="s">
        <v>21</v>
      </c>
      <c r="B16" s="118">
        <v>68</v>
      </c>
      <c r="C16" s="116">
        <v>14</v>
      </c>
      <c r="D16" s="118">
        <f t="shared" si="1"/>
        <v>11.666666666666664</v>
      </c>
      <c r="E16" s="118">
        <f t="shared" si="2"/>
        <v>136.11111111111106</v>
      </c>
      <c r="F16" s="118">
        <f t="shared" si="3"/>
        <v>-1.5833333333333339</v>
      </c>
      <c r="G16" s="118">
        <f t="shared" si="4"/>
        <v>2.5069444444444464</v>
      </c>
      <c r="H16" s="118">
        <f t="shared" si="5"/>
        <v>-18.472222222222225</v>
      </c>
      <c r="O16" s="113" t="s">
        <v>22</v>
      </c>
      <c r="P16" s="113"/>
      <c r="Q16" s="113"/>
    </row>
    <row r="17" spans="1:17" ht="15" customHeight="1" x14ac:dyDescent="0.15">
      <c r="A17" s="116" t="s">
        <v>23</v>
      </c>
      <c r="B17" s="118">
        <v>72</v>
      </c>
      <c r="C17" s="116">
        <v>9</v>
      </c>
      <c r="D17" s="118">
        <f t="shared" si="1"/>
        <v>15.666666666666664</v>
      </c>
      <c r="E17" s="118">
        <f t="shared" si="2"/>
        <v>245.44444444444437</v>
      </c>
      <c r="F17" s="118">
        <f t="shared" si="3"/>
        <v>-6.5833333333333339</v>
      </c>
      <c r="G17" s="118">
        <f t="shared" si="4"/>
        <v>43.340277777777786</v>
      </c>
      <c r="H17" s="118">
        <f t="shared" si="5"/>
        <v>-103.13888888888889</v>
      </c>
      <c r="J17" s="119" t="s">
        <v>24</v>
      </c>
      <c r="K17" s="119"/>
      <c r="L17" s="119"/>
      <c r="M17" s="119"/>
      <c r="O17" s="113"/>
      <c r="P17" s="113"/>
      <c r="Q17" s="113"/>
    </row>
    <row r="18" spans="1:17" x14ac:dyDescent="0.15">
      <c r="A18" s="116" t="s">
        <v>25</v>
      </c>
      <c r="B18" s="118">
        <v>88</v>
      </c>
      <c r="C18" s="116">
        <v>7</v>
      </c>
      <c r="D18" s="118">
        <f t="shared" si="1"/>
        <v>31.666666666666664</v>
      </c>
      <c r="E18" s="118">
        <f t="shared" si="2"/>
        <v>1002.7777777777776</v>
      </c>
      <c r="F18" s="118">
        <f t="shared" si="3"/>
        <v>-8.5833333333333339</v>
      </c>
      <c r="G18" s="118">
        <f t="shared" si="4"/>
        <v>73.673611111111114</v>
      </c>
      <c r="H18" s="118">
        <f t="shared" si="5"/>
        <v>-271.80555555555554</v>
      </c>
      <c r="J18" s="119" t="s">
        <v>16</v>
      </c>
      <c r="K18" s="119"/>
      <c r="L18" s="119"/>
      <c r="M18" s="127">
        <f>C23/M10</f>
        <v>15.583333333333334</v>
      </c>
      <c r="O18" s="120"/>
      <c r="P18" s="120"/>
      <c r="Q18" s="120"/>
    </row>
    <row r="19" spans="1:17" x14ac:dyDescent="0.15">
      <c r="A19" s="116" t="s">
        <v>26</v>
      </c>
      <c r="B19" s="118">
        <v>80</v>
      </c>
      <c r="C19" s="116">
        <v>6</v>
      </c>
      <c r="D19" s="118">
        <f t="shared" si="1"/>
        <v>23.666666666666664</v>
      </c>
      <c r="E19" s="118">
        <f t="shared" si="2"/>
        <v>560.11111111111097</v>
      </c>
      <c r="F19" s="118">
        <f t="shared" si="3"/>
        <v>-9.5833333333333339</v>
      </c>
      <c r="G19" s="118">
        <f t="shared" si="4"/>
        <v>91.840277777777786</v>
      </c>
      <c r="H19" s="118">
        <f t="shared" si="5"/>
        <v>-226.80555555555554</v>
      </c>
      <c r="J19" s="119" t="s">
        <v>18</v>
      </c>
      <c r="K19" s="119"/>
      <c r="L19" s="119"/>
      <c r="M19" s="127">
        <f>G23/(M10-1)</f>
        <v>87.901515151515156</v>
      </c>
      <c r="P19" s="127">
        <f>P14/(M15*M20)</f>
        <v>-0.75339552955221945</v>
      </c>
    </row>
    <row r="20" spans="1:17" x14ac:dyDescent="0.15">
      <c r="A20" s="116" t="s">
        <v>27</v>
      </c>
      <c r="B20" s="118">
        <v>67</v>
      </c>
      <c r="C20" s="116">
        <v>11</v>
      </c>
      <c r="D20" s="118">
        <f t="shared" si="1"/>
        <v>10.666666666666664</v>
      </c>
      <c r="E20" s="118">
        <f t="shared" si="2"/>
        <v>113.77777777777773</v>
      </c>
      <c r="F20" s="118">
        <f t="shared" si="3"/>
        <v>-4.5833333333333339</v>
      </c>
      <c r="G20" s="118">
        <f t="shared" si="4"/>
        <v>21.00694444444445</v>
      </c>
      <c r="H20" s="118">
        <f t="shared" si="5"/>
        <v>-48.888888888888886</v>
      </c>
      <c r="J20" s="119" t="s">
        <v>20</v>
      </c>
      <c r="K20" s="119"/>
      <c r="L20" s="119"/>
      <c r="M20" s="127">
        <f>SQRT(M19)</f>
        <v>9.3755807900905612</v>
      </c>
    </row>
    <row r="21" spans="1:17" x14ac:dyDescent="0.15">
      <c r="A21" s="116" t="s">
        <v>28</v>
      </c>
      <c r="B21" s="118">
        <v>46</v>
      </c>
      <c r="C21" s="116">
        <v>13</v>
      </c>
      <c r="D21" s="118">
        <f t="shared" si="1"/>
        <v>-10.333333333333336</v>
      </c>
      <c r="E21" s="118">
        <f t="shared" si="2"/>
        <v>106.77777777777783</v>
      </c>
      <c r="F21" s="118">
        <f t="shared" si="3"/>
        <v>-2.5833333333333339</v>
      </c>
      <c r="G21" s="118">
        <f t="shared" si="4"/>
        <v>6.6736111111111143</v>
      </c>
      <c r="H21" s="118">
        <f t="shared" si="5"/>
        <v>26.694444444444457</v>
      </c>
    </row>
    <row r="22" spans="1:17" x14ac:dyDescent="0.15">
      <c r="A22" s="116" t="s">
        <v>29</v>
      </c>
      <c r="B22" s="118">
        <v>32</v>
      </c>
      <c r="C22" s="116">
        <v>27</v>
      </c>
      <c r="D22" s="118">
        <f t="shared" si="1"/>
        <v>-24.333333333333336</v>
      </c>
      <c r="E22" s="118">
        <f t="shared" si="2"/>
        <v>592.1111111111112</v>
      </c>
      <c r="F22" s="118">
        <f t="shared" si="3"/>
        <v>11.416666666666666</v>
      </c>
      <c r="G22" s="118">
        <f t="shared" si="4"/>
        <v>130.34027777777777</v>
      </c>
      <c r="H22" s="118">
        <f t="shared" si="5"/>
        <v>-277.80555555555554</v>
      </c>
    </row>
    <row r="23" spans="1:17" x14ac:dyDescent="0.15">
      <c r="A23" s="117" t="s">
        <v>30</v>
      </c>
      <c r="B23" s="116">
        <f>SUM(B11:B22)</f>
        <v>676</v>
      </c>
      <c r="C23" s="116">
        <f>SUM(C11:C22)</f>
        <v>187</v>
      </c>
      <c r="D23" s="118"/>
      <c r="E23" s="118">
        <f>SUM(E11:E22)</f>
        <v>4300.6666666666661</v>
      </c>
      <c r="F23" s="118"/>
      <c r="G23" s="118">
        <f>SUM(G11:G22)</f>
        <v>966.91666666666674</v>
      </c>
      <c r="H23" s="118">
        <f>SUM(H11:H22)</f>
        <v>-1536.3333333333335</v>
      </c>
    </row>
    <row r="26" spans="1:17" ht="15" customHeight="1" x14ac:dyDescent="0.15">
      <c r="B26" s="119" t="s">
        <v>31</v>
      </c>
      <c r="C26" s="119"/>
      <c r="D26" s="119"/>
      <c r="E26" s="119"/>
      <c r="F26" s="119"/>
      <c r="G26" s="121"/>
      <c r="H26" s="122" t="s">
        <v>32</v>
      </c>
      <c r="I26" s="122"/>
      <c r="J26" s="122"/>
      <c r="K26" s="122"/>
      <c r="L26" s="122"/>
    </row>
    <row r="27" spans="1:17" x14ac:dyDescent="0.15">
      <c r="H27" s="122"/>
      <c r="I27" s="122"/>
      <c r="J27" s="122"/>
      <c r="K27" s="122"/>
      <c r="L27" s="122"/>
    </row>
    <row r="28" spans="1:17" x14ac:dyDescent="0.15">
      <c r="B28" s="123" t="s">
        <v>33</v>
      </c>
      <c r="C28" s="123"/>
      <c r="D28" s="118">
        <f>_xlfn.VAR.S(B11:B22)</f>
        <v>390.96969696969677</v>
      </c>
    </row>
    <row r="29" spans="1:17" x14ac:dyDescent="0.15">
      <c r="B29" s="124"/>
      <c r="C29" s="124"/>
      <c r="D29" s="116"/>
      <c r="E29" s="124"/>
      <c r="H29" s="123" t="s">
        <v>34</v>
      </c>
      <c r="I29" s="123"/>
      <c r="J29" s="123"/>
      <c r="L29" s="128">
        <f>M20/M18</f>
        <v>0.60164154802720171</v>
      </c>
    </row>
    <row r="30" spans="1:17" x14ac:dyDescent="0.15">
      <c r="B30" s="123" t="s">
        <v>35</v>
      </c>
      <c r="C30" s="123"/>
      <c r="D30" s="118">
        <f>_xlfn.STDEV.S(C11:C22)</f>
        <v>9.3755807900905612</v>
      </c>
    </row>
    <row r="31" spans="1:17" x14ac:dyDescent="0.15">
      <c r="B31" s="124"/>
      <c r="C31" s="124"/>
      <c r="D31" s="116"/>
      <c r="E31" s="124"/>
      <c r="H31" s="113" t="s">
        <v>36</v>
      </c>
      <c r="I31" s="113"/>
      <c r="J31" s="113"/>
      <c r="L31" s="129">
        <f>3.5/12</f>
        <v>0.29166666666666669</v>
      </c>
    </row>
    <row r="32" spans="1:17" x14ac:dyDescent="0.15">
      <c r="B32" s="123" t="s">
        <v>37</v>
      </c>
      <c r="C32" s="123"/>
      <c r="D32" s="118">
        <f>_xlfn.COVARIANCE.S(B11:B22,C11:C22)</f>
        <v>-139.66666666666669</v>
      </c>
      <c r="E32" s="124"/>
      <c r="H32" s="113"/>
      <c r="I32" s="113"/>
      <c r="J32" s="113"/>
      <c r="L32" s="129"/>
    </row>
    <row r="33" spans="2:5" x14ac:dyDescent="0.15">
      <c r="B33" s="124"/>
      <c r="C33" s="124"/>
      <c r="D33" s="116"/>
      <c r="E33" s="124"/>
    </row>
    <row r="34" spans="2:5" x14ac:dyDescent="0.15">
      <c r="B34" s="123" t="s">
        <v>38</v>
      </c>
      <c r="C34" s="123"/>
      <c r="D34" s="118">
        <f>CORREL(B11:B22,C11:C22)</f>
        <v>-0.75339552955221945</v>
      </c>
      <c r="E34" s="124"/>
    </row>
  </sheetData>
  <mergeCells count="21">
    <mergeCell ref="B34:C34"/>
    <mergeCell ref="B26:F26"/>
    <mergeCell ref="H26:L27"/>
    <mergeCell ref="B28:C28"/>
    <mergeCell ref="H29:J29"/>
    <mergeCell ref="B30:C30"/>
    <mergeCell ref="H31:J32"/>
    <mergeCell ref="L31:L32"/>
    <mergeCell ref="B32:C32"/>
    <mergeCell ref="J15:L15"/>
    <mergeCell ref="O16:Q17"/>
    <mergeCell ref="J17:M17"/>
    <mergeCell ref="J18:L18"/>
    <mergeCell ref="J19:L19"/>
    <mergeCell ref="J20:L20"/>
    <mergeCell ref="B4:O6"/>
    <mergeCell ref="B8:O8"/>
    <mergeCell ref="J10:L10"/>
    <mergeCell ref="J12:M12"/>
    <mergeCell ref="J13:L13"/>
    <mergeCell ref="J14:L14"/>
  </mergeCells>
  <conditionalFormatting sqref="A1:A2">
    <cfRule type="expression" dxfId="58" priority="8">
      <formula>$A$2/$B$2&gt;=0.076</formula>
    </cfRule>
  </conditionalFormatting>
  <conditionalFormatting sqref="B1:B2">
    <cfRule type="expression" dxfId="57" priority="9">
      <formula>$A$2/$B$2&gt;=0.153</formula>
    </cfRule>
  </conditionalFormatting>
  <conditionalFormatting sqref="C1:C2">
    <cfRule type="expression" dxfId="56" priority="10">
      <formula>$A$2/$B$2&gt;=0.23</formula>
    </cfRule>
  </conditionalFormatting>
  <conditionalFormatting sqref="D1:D2">
    <cfRule type="expression" dxfId="55" priority="11">
      <formula>$A$2/$B$2&gt;=0.307</formula>
    </cfRule>
  </conditionalFormatting>
  <conditionalFormatting sqref="E1:E2">
    <cfRule type="expression" dxfId="54" priority="12">
      <formula>$A$2/$B$2&gt;=0.384</formula>
    </cfRule>
  </conditionalFormatting>
  <conditionalFormatting sqref="F1:F2">
    <cfRule type="expression" dxfId="53" priority="13">
      <formula>$A$2/$B$2&gt;=0.461</formula>
    </cfRule>
  </conditionalFormatting>
  <conditionalFormatting sqref="G1:G2">
    <cfRule type="expression" dxfId="52" priority="14">
      <formula>$A$2/$B$2&gt;=0.538</formula>
    </cfRule>
  </conditionalFormatting>
  <conditionalFormatting sqref="H1:H2">
    <cfRule type="expression" dxfId="51" priority="15">
      <formula>$A$2/$B$2&gt;=0.615</formula>
    </cfRule>
  </conditionalFormatting>
  <conditionalFormatting sqref="I1:P2">
    <cfRule type="expression" dxfId="50" priority="16">
      <formula>$A$2/$B$2&gt;=0.692</formula>
    </cfRule>
  </conditionalFormatting>
  <conditionalFormatting sqref="X1:AF1 X2:AO2 AH1:AK1 AM1:AO1">
    <cfRule type="expression" dxfId="49" priority="17">
      <formula>$A$2/$B$2&gt;=1</formula>
    </cfRule>
  </conditionalFormatting>
  <conditionalFormatting sqref="O1">
    <cfRule type="expression" dxfId="48" priority="7">
      <formula>$A$2/$B$2&gt;=0.846</formula>
    </cfRule>
  </conditionalFormatting>
  <conditionalFormatting sqref="AG1">
    <cfRule type="expression" dxfId="47" priority="6">
      <formula>$A$2/$B$2&gt;=0.846</formula>
    </cfRule>
  </conditionalFormatting>
  <conditionalFormatting sqref="AL1">
    <cfRule type="expression" dxfId="46" priority="5">
      <formula>$A$2/$B$2&gt;=0.846</formula>
    </cfRule>
  </conditionalFormatting>
  <conditionalFormatting sqref="L1">
    <cfRule type="expression" dxfId="45" priority="4">
      <formula>$A$2/$B$2&gt;=0.846</formula>
    </cfRule>
  </conditionalFormatting>
  <conditionalFormatting sqref="Q1:R2">
    <cfRule type="expression" dxfId="44" priority="3">
      <formula>$A$2/$B$2&gt;=0.846</formula>
    </cfRule>
  </conditionalFormatting>
  <conditionalFormatting sqref="P1">
    <cfRule type="expression" dxfId="43" priority="2">
      <formula>$P$1&lt;&gt;""</formula>
    </cfRule>
  </conditionalFormatting>
  <conditionalFormatting sqref="A1:O2 X1:AO2 P2:R2 Q1:R1">
    <cfRule type="expression" dxfId="42" priority="1">
      <formula>$P$1="Feedback OFF"</formula>
    </cfRule>
  </conditionalFormatting>
  <dataValidations count="1">
    <dataValidation type="list" allowBlank="1" showInputMessage="1" showErrorMessage="1" sqref="P1" xr:uid="{AE820971-0393-0B4E-A7D2-B9E6A122CABF}">
      <formula1>"Feedback ON, Taunting ON, Feedback OFF"</formula1>
    </dataValidation>
  </dataValidation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93240-E15A-FD4F-B32C-40B82B05D7B3}">
  <sheetPr>
    <tabColor rgb="FF4FADEA"/>
  </sheetPr>
  <dimension ref="B1:O14"/>
  <sheetViews>
    <sheetView zoomScale="115" zoomScaleNormal="115" workbookViewId="0">
      <selection activeCell="M7" sqref="M7"/>
    </sheetView>
  </sheetViews>
  <sheetFormatPr baseColWidth="10" defaultColWidth="8.83203125" defaultRowHeight="9" x14ac:dyDescent="0.15"/>
  <cols>
    <col min="1" max="1" width="4.5" style="111" customWidth="1"/>
    <col min="2" max="2" width="21.5" style="111" customWidth="1"/>
    <col min="3" max="3" width="15.6640625" style="111" customWidth="1"/>
    <col min="4" max="6" width="8.83203125" style="111"/>
    <col min="7" max="7" width="13.33203125" style="111" customWidth="1"/>
    <col min="8" max="8" width="16.33203125" style="111" customWidth="1"/>
    <col min="9" max="12" width="8.83203125" style="111"/>
    <col min="13" max="13" width="12" style="111" customWidth="1"/>
    <col min="14" max="16384" width="8.83203125" style="111"/>
  </cols>
  <sheetData>
    <row r="1" spans="2:15" s="112" customFormat="1" x14ac:dyDescent="0.15"/>
    <row r="2" spans="2:15" s="112" customFormat="1" x14ac:dyDescent="0.15"/>
    <row r="4" spans="2:15" ht="15" customHeight="1" x14ac:dyDescent="0.15">
      <c r="B4" s="113">
        <v>0</v>
      </c>
      <c r="C4" s="113"/>
      <c r="D4" s="113"/>
      <c r="E4" s="113"/>
      <c r="F4" s="113"/>
      <c r="G4" s="113"/>
      <c r="H4" s="113"/>
      <c r="I4" s="113"/>
      <c r="J4" s="113"/>
      <c r="K4" s="113"/>
      <c r="L4" s="113"/>
      <c r="M4" s="113"/>
      <c r="N4" s="120"/>
      <c r="O4" s="120"/>
    </row>
    <row r="5" spans="2:15" x14ac:dyDescent="0.15">
      <c r="B5" s="113"/>
      <c r="C5" s="113"/>
      <c r="D5" s="113"/>
      <c r="E5" s="113"/>
      <c r="F5" s="113"/>
      <c r="G5" s="113"/>
      <c r="H5" s="113"/>
      <c r="I5" s="113"/>
      <c r="J5" s="113"/>
      <c r="K5" s="113"/>
      <c r="L5" s="113"/>
      <c r="M5" s="113"/>
      <c r="N5" s="120"/>
      <c r="O5" s="120"/>
    </row>
    <row r="6" spans="2:15" x14ac:dyDescent="0.15">
      <c r="B6" s="113"/>
      <c r="C6" s="113"/>
      <c r="D6" s="113"/>
      <c r="E6" s="113"/>
      <c r="F6" s="113"/>
      <c r="G6" s="113"/>
      <c r="H6" s="113"/>
      <c r="I6" s="113"/>
      <c r="J6" s="113"/>
      <c r="K6" s="113"/>
      <c r="L6" s="113"/>
      <c r="M6" s="113"/>
      <c r="N6" s="120"/>
      <c r="O6" s="120"/>
    </row>
    <row r="8" spans="2:15" ht="18.75" customHeight="1" x14ac:dyDescent="0.15">
      <c r="B8" s="132">
        <v>0</v>
      </c>
      <c r="C8" s="132">
        <v>0</v>
      </c>
      <c r="D8" s="117">
        <v>0</v>
      </c>
      <c r="E8" s="117">
        <v>0</v>
      </c>
      <c r="F8" s="117">
        <v>0</v>
      </c>
      <c r="G8" s="117">
        <v>0</v>
      </c>
      <c r="H8" s="117">
        <v>0</v>
      </c>
    </row>
    <row r="9" spans="2:15" x14ac:dyDescent="0.15">
      <c r="B9" s="114">
        <v>0</v>
      </c>
      <c r="C9" s="114">
        <v>0</v>
      </c>
      <c r="D9" s="116">
        <v>1</v>
      </c>
      <c r="E9" s="116">
        <v>1</v>
      </c>
      <c r="F9" s="116">
        <v>1</v>
      </c>
      <c r="G9" s="116">
        <v>1</v>
      </c>
      <c r="H9" s="116">
        <v>1</v>
      </c>
      <c r="K9" s="113">
        <v>0</v>
      </c>
      <c r="L9" s="113"/>
      <c r="M9" s="111">
        <v>1</v>
      </c>
    </row>
    <row r="10" spans="2:15" x14ac:dyDescent="0.15">
      <c r="B10" s="114">
        <v>0</v>
      </c>
      <c r="C10" s="114">
        <v>0</v>
      </c>
      <c r="D10" s="116">
        <v>1</v>
      </c>
      <c r="E10" s="116">
        <v>1</v>
      </c>
      <c r="F10" s="116">
        <v>1</v>
      </c>
      <c r="G10" s="116">
        <v>1</v>
      </c>
      <c r="H10" s="116">
        <v>1</v>
      </c>
      <c r="K10" s="113">
        <v>0</v>
      </c>
      <c r="L10" s="113"/>
      <c r="M10" s="127">
        <v>1</v>
      </c>
    </row>
    <row r="11" spans="2:15" x14ac:dyDescent="0.15">
      <c r="B11" s="114">
        <v>0</v>
      </c>
      <c r="C11" s="114">
        <v>0</v>
      </c>
      <c r="D11" s="116">
        <v>1</v>
      </c>
      <c r="E11" s="116">
        <v>0</v>
      </c>
      <c r="F11" s="116">
        <v>0</v>
      </c>
      <c r="G11" s="116">
        <v>0</v>
      </c>
      <c r="H11" s="116">
        <v>0</v>
      </c>
      <c r="K11" s="113">
        <v>0</v>
      </c>
      <c r="L11" s="113"/>
      <c r="M11" s="127">
        <v>1</v>
      </c>
    </row>
    <row r="12" spans="2:15" x14ac:dyDescent="0.15">
      <c r="B12" s="114">
        <v>0</v>
      </c>
      <c r="C12" s="114">
        <v>0</v>
      </c>
      <c r="D12" s="116">
        <v>1</v>
      </c>
      <c r="E12" s="116">
        <v>0</v>
      </c>
      <c r="F12" s="116">
        <v>0</v>
      </c>
      <c r="G12" s="116">
        <v>0</v>
      </c>
      <c r="H12" s="116">
        <v>0</v>
      </c>
    </row>
    <row r="13" spans="2:15" x14ac:dyDescent="0.15">
      <c r="B13" s="114">
        <v>0</v>
      </c>
      <c r="C13" s="114">
        <v>0</v>
      </c>
      <c r="D13" s="116">
        <v>1</v>
      </c>
      <c r="E13" s="116">
        <v>0</v>
      </c>
      <c r="F13" s="116">
        <v>1</v>
      </c>
      <c r="G13" s="116">
        <v>1</v>
      </c>
      <c r="H13" s="116">
        <v>0</v>
      </c>
    </row>
    <row r="14" spans="2:15" x14ac:dyDescent="0.15">
      <c r="B14" s="132">
        <v>0</v>
      </c>
      <c r="C14" s="116">
        <v>1</v>
      </c>
      <c r="D14" s="116"/>
      <c r="E14" s="116">
        <v>1</v>
      </c>
      <c r="F14" s="116"/>
      <c r="G14" s="116"/>
      <c r="H14" s="116">
        <v>1</v>
      </c>
    </row>
  </sheetData>
  <mergeCells count="4">
    <mergeCell ref="B4:M6"/>
    <mergeCell ref="K9:L9"/>
    <mergeCell ref="K10:L10"/>
    <mergeCell ref="K11:L11"/>
  </mergeCells>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22842-8EF6-E141-ADA4-3E4A5CD6D7C4}">
  <sheetPr>
    <tabColor rgb="FF4FADEA"/>
  </sheetPr>
  <dimension ref="A1:O14"/>
  <sheetViews>
    <sheetView zoomScale="115" zoomScaleNormal="115" workbookViewId="0">
      <selection activeCell="C14" sqref="C14"/>
    </sheetView>
  </sheetViews>
  <sheetFormatPr baseColWidth="10" defaultColWidth="8.83203125" defaultRowHeight="9" x14ac:dyDescent="0.15"/>
  <cols>
    <col min="1" max="1" width="4.5" style="111" customWidth="1"/>
    <col min="2" max="2" width="21.5" style="111" customWidth="1"/>
    <col min="3" max="3" width="15.6640625" style="111" customWidth="1"/>
    <col min="4" max="6" width="8.83203125" style="111"/>
    <col min="7" max="7" width="13.33203125" style="111" customWidth="1"/>
    <col min="8" max="8" width="16.33203125" style="111" customWidth="1"/>
    <col min="9" max="12" width="8.83203125" style="111"/>
    <col min="13" max="13" width="12" style="111" customWidth="1"/>
    <col min="14" max="16384" width="8.83203125" style="111"/>
  </cols>
  <sheetData>
    <row r="1" spans="1:15" s="112" customFormat="1" x14ac:dyDescent="0.15">
      <c r="I1" s="112" t="s">
        <v>291</v>
      </c>
    </row>
    <row r="2" spans="1:15" s="112" customFormat="1" x14ac:dyDescent="0.15">
      <c r="A2" s="130">
        <f ca="1">IF(' Page B'!$D$2="DRAGGING CELLS IS NOT PERMITTED. PLEASE UNDO LAST ACTION!!",0,IF(' Page B'!$P$1&lt;&gt;"Feedback OFF",IF(Scoreboard!$F$22="",SUMIFS(' Page BPT'!A3:$AL$14, ' Page BPT'!A3:$AL$14, "&gt;0", ' Page BSC'!A3:$AL$14, "PerfectMsg")+ABS(SUMIFS(' Page BPT'!A3:$AL$14, ' Page BPT'!A3:$AL$14, "&lt;0", ' Page BSC'!A3:$AL$14, "PerfectMsg")),0),0))</f>
        <v>0</v>
      </c>
      <c r="B2" s="130">
        <f>SUMIF(' Page BPT'!A3:$AL$14,"&gt;0")</f>
        <v>21</v>
      </c>
    </row>
    <row r="4" spans="1:15" ht="15" customHeight="1" x14ac:dyDescent="0.15">
      <c r="B4" s="113">
        <v>0</v>
      </c>
      <c r="C4" s="113"/>
      <c r="D4" s="113"/>
      <c r="E4" s="113"/>
      <c r="F4" s="113"/>
      <c r="G4" s="113"/>
      <c r="H4" s="113"/>
      <c r="I4" s="113"/>
      <c r="J4" s="113"/>
      <c r="K4" s="113"/>
      <c r="L4" s="113"/>
      <c r="M4" s="113"/>
      <c r="N4" s="120"/>
      <c r="O4" s="120"/>
    </row>
    <row r="5" spans="1:15" x14ac:dyDescent="0.15">
      <c r="B5" s="113"/>
      <c r="C5" s="113"/>
      <c r="D5" s="113"/>
      <c r="E5" s="113"/>
      <c r="F5" s="113"/>
      <c r="G5" s="113"/>
      <c r="H5" s="113"/>
      <c r="I5" s="113"/>
      <c r="J5" s="113"/>
      <c r="K5" s="113"/>
      <c r="L5" s="113"/>
      <c r="M5" s="113"/>
      <c r="N5" s="120"/>
      <c r="O5" s="120"/>
    </row>
    <row r="6" spans="1:15" x14ac:dyDescent="0.15">
      <c r="B6" s="113"/>
      <c r="C6" s="113"/>
      <c r="D6" s="113"/>
      <c r="E6" s="113"/>
      <c r="F6" s="113"/>
      <c r="G6" s="113"/>
      <c r="H6" s="113"/>
      <c r="I6" s="113"/>
      <c r="J6" s="113"/>
      <c r="K6" s="113"/>
      <c r="L6" s="113"/>
      <c r="M6" s="113"/>
      <c r="N6" s="120"/>
      <c r="O6" s="120"/>
    </row>
    <row r="8" spans="1:15" ht="18.75" customHeight="1" x14ac:dyDescent="0.15">
      <c r="B8" s="132">
        <v>0</v>
      </c>
      <c r="C8" s="132">
        <v>0</v>
      </c>
      <c r="D8" s="117">
        <v>0</v>
      </c>
      <c r="E8" s="117">
        <v>0</v>
      </c>
      <c r="F8" s="117">
        <v>0</v>
      </c>
      <c r="G8" s="117">
        <v>0</v>
      </c>
      <c r="H8" s="117">
        <v>0</v>
      </c>
    </row>
    <row r="9" spans="1:15" x14ac:dyDescent="0.15">
      <c r="B9" s="114">
        <v>0</v>
      </c>
      <c r="C9" s="114">
        <v>0</v>
      </c>
      <c r="D9" s="116" t="str">
        <f ca="1">_xlfn.IFS(ISBLANK(' Page B'!D9),"",IF(NOT(ISNA('#_ Page B'!D9)),IF(ISNA(' Page B'!D9),TRUE,FALSE),FALSE),"StuNAMsg",IF(AND(ISNA('#_ Page B'!D9),ISNA(' Page B'!D9)),TRUE,FALSE),"PerfectMsg",IF(NOT(ISERROR('#_ Page B'!D9)),IF(ISERROR(' Page B'!D9),TRUE,FALSE),FALSE),"StuErrorMsg",IF(TYPE('#_ Page B'!D9)&lt;&gt;TYPE(' Page B'!D9),TRUE,FALSE),"WrongTypeMsg",IF(_xlfn.ISFORMULA('#_ Page B'!D9),IF(NOT(_xlfn.ISFORMULA(' Page B'!D9)),TRUE),FALSE),"MissingFormulaMsg",IF(NOT(AND(ISNUMBER(FIND("[",_xlfn.FORMULATEXT('#_ Page B'!D9))),ISNUMBER(FIND("!",_xlfn.FORMULATEXT('#_ Page B'!D9))))),AND(ISNUMBER(FIND("[",_xlfn.FORMULATEXT(' Page B'!D9))),ISNUMBER(FIND("!",_xlfn.FORMULATEXT(' Page B'!D9)))),FALSE),"ExternalRefsMsg",IF(ISNUMBER('#_ Page B'!D9),IF(ABS('#_ Page B'!D9-' Page B'!D9)&gt;0.00001,TRUE,FALSE),IF('#_ Page B'!D9&lt;&gt;' Page B'!D9,TRUE,FALSE)),IF(ISNUMBER('#_ Page B'!D9),IF('#_ Page B'!D9&gt;' Page B'!D9,"TooLow","TooHigh"),"WrongAnswer"),NOT(_xlfn.ISFORMULA('#_ Page B'!D9)),"PerfectMsg",IF((LEN(SUBSTITUTE(SUBSTITUTE(SUBSTITUTE(SUBSTITUTE(SUBSTITUTE(SUBSTITUTE(SUBSTITUTE(SUBSTITUTE(SUBSTITUTE(SUBSTITUTE(SUBSTITUTE(SUBSTITUTE(SUBSTITUTE(SUBSTITUTE(SUBSTITUTE(SUBSTITUTE(SUBSTITUTE(SUBSTITUTE(SUBSTITUTE(SUBSTITUTE(SUBSTITUTE(SUBSTITUTE(SUBSTITUTE(SUBSTITUTE(IF(_xlfn.ISFORMULA(' Page B'!D9),_xlfn.FORMULATEXT(' Page B'!D9),' Page B'!D9),"9","#"),"8","#"),"7","#"),"6","#"),"5","#"),"4","#"),"3","#"),"2","#"),"1","#"),"0","#"),CHAR(10),""),"$",""),"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 Page B'!D9),_xlfn.FORMULATEXT(' Page B'!D9),' Page B'!D9),"9","#"),"8","#"),"7","#"),"6","#"),"5","#"),"4","#"),"3","#"),"2","#"),"1","#"),"0","#"),CHAR(10),""),"$",""),"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 Page B'!D9),_xlfn.FORMULATEXT('#_ Page B'!D9),'#_ Page B'!D9),"9","#"),"8","#"),"7","#"),"6","#"),"5","#"),"4","#"),"3","#"),"2","#"),"1","#"),"0","#"),CHAR(10),""),"$",""),"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 Page B'!D9),_xlfn.FORMULATEXT('#_ Page B'!D9),'#_ Page B'!D9),"9","#"),"8","#"),"7","#"),"6","#"),"5","#"),"4","#"),"3","#"),"2","#"),"1","#"),"0","#"),CHAR(10),""),"$","")," ",""),",","@"),"&gt;","@"),"&lt;","@"),"=","@"),")","@"),"(","@"),"^","@"),"/","@"),"+","@"),"*","@"),"-","@"),"@#","")))/2,TRUE,FALSE),"HardCodeMsg",IF(LEN(IF(_xlfn.ISFORMULA(' Page B'!D9),_xlfn.FORMULATEXT(' Page B'!D9),' Page B'!D9))-LEN(SUBSTITUTE(IF(_xlfn.ISFORMULA(' Page B'!D9),_xlfn.FORMULATEXT(' Page B'!D9),' Page B'!D9),"""",""))&gt;LEN(IF(_xlfn.ISFORMULA('#_ Page B'!D9),_xlfn.FORMULATEXT('#_ Page B'!D9),'#_ Page B'!D9))-LEN(SUBSTITUTE(IF(_xlfn.ISFORMULA('#_ Page B'!D9),_xlfn.FORMULATEXT('#_ Page B'!D9),'#_ Page B'!D9),"""","")),TRUE,FALSE),"HardQuoteMsg",IF(LEN(IF(_xlfn.ISFORMULA(' Page B'!D9),_xlfn.FORMULATEXT(' Page B'!D9),' Page B'!D9))-LEN(SUBSTITUTE(IF(_xlfn.ISFORMULA(' Page B'!D9),_xlfn.FORMULATEXT(' Page B'!D9),' Page B'!D9),"$",""))&lt;0.5*(LEN(IF(_xlfn.ISFORMULA('#_ Page B'!D9),_xlfn.FORMULATEXT('#_ Page B'!D9),'#_ Page B'!D9))-LEN(SUBSTITUTE(IF(_xlfn.ISFORMULA('#_ Page B'!D9),_xlfn.FORMULATEXT('#_ Page B'!D9),'#_ Page B'!D9),"$",""))),TRUE,FALSE),"MissingAbsMsg",TRUE,"PerfectMsg")</f>
        <v/>
      </c>
      <c r="E9" s="116" t="str">
        <f ca="1">_xlfn.IFS(ISBLANK(' Page B'!E9),"",IF(NOT(ISNA('#_ Page B'!E9)),IF(ISNA(' Page B'!E9),TRUE,FALSE),FALSE),"StuNAMsg",IF(AND(ISNA('#_ Page B'!E9),ISNA(' Page B'!E9)),TRUE,FALSE),"PerfectMsg",IF(NOT(ISERROR('#_ Page B'!E9)),IF(ISERROR(' Page B'!E9),TRUE,FALSE),FALSE),"StuErrorMsg",IF(TYPE('#_ Page B'!E9)&lt;&gt;TYPE(' Page B'!E9),TRUE,FALSE),"WrongTypeMsg",IF(_xlfn.ISFORMULA('#_ Page B'!E9),IF(NOT(_xlfn.ISFORMULA(' Page B'!E9)),TRUE),FALSE),"MissingFormulaMsg",IF(NOT(AND(ISNUMBER(FIND("[",_xlfn.FORMULATEXT('#_ Page B'!E9))),ISNUMBER(FIND("!",_xlfn.FORMULATEXT('#_ Page B'!E9))))),AND(ISNUMBER(FIND("[",_xlfn.FORMULATEXT(' Page B'!E9))),ISNUMBER(FIND("!",_xlfn.FORMULATEXT(' Page B'!E9)))),FALSE),"ExternalRefsMsg",IF(ISNUMBER('#_ Page B'!E9),IF(ABS('#_ Page B'!E9-' Page B'!E9)&gt;0.00001,TRUE,FALSE),IF('#_ Page B'!E9&lt;&gt;' Page B'!E9,TRUE,FALSE)),IF(ISNUMBER('#_ Page B'!E9),IF('#_ Page B'!E9&gt;' Page B'!E9,"TooLow","TooHigh"),"WrongAnswer"),NOT(_xlfn.ISFORMULA('#_ Page B'!E9)),"PerfectMsg",IF((LEN(SUBSTITUTE(SUBSTITUTE(SUBSTITUTE(SUBSTITUTE(SUBSTITUTE(SUBSTITUTE(SUBSTITUTE(SUBSTITUTE(SUBSTITUTE(SUBSTITUTE(SUBSTITUTE(SUBSTITUTE(SUBSTITUTE(SUBSTITUTE(SUBSTITUTE(SUBSTITUTE(SUBSTITUTE(SUBSTITUTE(SUBSTITUTE(SUBSTITUTE(SUBSTITUTE(SUBSTITUTE(SUBSTITUTE(SUBSTITUTE(IF(_xlfn.ISFORMULA(' Page B'!E9),_xlfn.FORMULATEXT(' Page B'!E9),' Page B'!E9),"9","#"),"8","#"),"7","#"),"6","#"),"5","#"),"4","#"),"3","#"),"2","#"),"1","#"),"0","#"),CHAR(10),""),"$",""),"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 Page B'!E9),_xlfn.FORMULATEXT(' Page B'!E9),' Page B'!E9),"9","#"),"8","#"),"7","#"),"6","#"),"5","#"),"4","#"),"3","#"),"2","#"),"1","#"),"0","#"),CHAR(10),""),"$",""),"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 Page B'!E9),_xlfn.FORMULATEXT('#_ Page B'!E9),'#_ Page B'!E9),"9","#"),"8","#"),"7","#"),"6","#"),"5","#"),"4","#"),"3","#"),"2","#"),"1","#"),"0","#"),CHAR(10),""),"$",""),"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 Page B'!E9),_xlfn.FORMULATEXT('#_ Page B'!E9),'#_ Page B'!E9),"9","#"),"8","#"),"7","#"),"6","#"),"5","#"),"4","#"),"3","#"),"2","#"),"1","#"),"0","#"),CHAR(10),""),"$","")," ",""),",","@"),"&gt;","@"),"&lt;","@"),"=","@"),")","@"),"(","@"),"^","@"),"/","@"),"+","@"),"*","@"),"-","@"),"@#","")))/2,TRUE,FALSE),"HardCodeMsg",IF(LEN(IF(_xlfn.ISFORMULA(' Page B'!E9),_xlfn.FORMULATEXT(' Page B'!E9),' Page B'!E9))-LEN(SUBSTITUTE(IF(_xlfn.ISFORMULA(' Page B'!E9),_xlfn.FORMULATEXT(' Page B'!E9),' Page B'!E9),"""",""))&gt;LEN(IF(_xlfn.ISFORMULA('#_ Page B'!E9),_xlfn.FORMULATEXT('#_ Page B'!E9),'#_ Page B'!E9))-LEN(SUBSTITUTE(IF(_xlfn.ISFORMULA('#_ Page B'!E9),_xlfn.FORMULATEXT('#_ Page B'!E9),'#_ Page B'!E9),"""","")),TRUE,FALSE),"HardQuoteMsg",IF(LEN(IF(_xlfn.ISFORMULA(' Page B'!E9),_xlfn.FORMULATEXT(' Page B'!E9),' Page B'!E9))-LEN(SUBSTITUTE(IF(_xlfn.ISFORMULA(' Page B'!E9),_xlfn.FORMULATEXT(' Page B'!E9),' Page B'!E9),"$",""))&lt;0.5*(LEN(IF(_xlfn.ISFORMULA('#_ Page B'!E9),_xlfn.FORMULATEXT('#_ Page B'!E9),'#_ Page B'!E9))-LEN(SUBSTITUTE(IF(_xlfn.ISFORMULA('#_ Page B'!E9),_xlfn.FORMULATEXT('#_ Page B'!E9),'#_ Page B'!E9),"$",""))),TRUE,FALSE),"MissingAbsMsg",TRUE,"PerfectMsg")</f>
        <v/>
      </c>
      <c r="F9" s="116" t="str">
        <f ca="1">_xlfn.IFS(ISBLANK(' Page B'!F9),"",IF(NOT(ISNA('#_ Page B'!F9)),IF(ISNA(' Page B'!F9),TRUE,FALSE),FALSE),"StuNAMsg",IF(AND(ISNA('#_ Page B'!F9),ISNA(' Page B'!F9)),TRUE,FALSE),"PerfectMsg",IF(NOT(ISERROR('#_ Page B'!F9)),IF(ISERROR(' Page B'!F9),TRUE,FALSE),FALSE),"StuErrorMsg",IF(TYPE('#_ Page B'!F9)&lt;&gt;TYPE(' Page B'!F9),TRUE,FALSE),"WrongTypeMsg",IF(_xlfn.ISFORMULA('#_ Page B'!F9),IF(NOT(_xlfn.ISFORMULA(' Page B'!F9)),TRUE),FALSE),"MissingFormulaMsg",IF(NOT(AND(ISNUMBER(FIND("[",_xlfn.FORMULATEXT('#_ Page B'!F9))),ISNUMBER(FIND("!",_xlfn.FORMULATEXT('#_ Page B'!F9))))),AND(ISNUMBER(FIND("[",_xlfn.FORMULATEXT(' Page B'!F9))),ISNUMBER(FIND("!",_xlfn.FORMULATEXT(' Page B'!F9)))),FALSE),"ExternalRefsMsg",IF(ISNUMBER('#_ Page B'!F9),IF(ABS('#_ Page B'!F9-' Page B'!F9)&gt;0.00001,TRUE,FALSE),IF('#_ Page B'!F9&lt;&gt;' Page B'!F9,TRUE,FALSE)),IF(ISNUMBER('#_ Page B'!F9),IF('#_ Page B'!F9&gt;' Page B'!F9,"TooLow","TooHigh"),"WrongAnswer"),NOT(_xlfn.ISFORMULA('#_ Page B'!F9)),"PerfectMsg",IF((LEN(SUBSTITUTE(SUBSTITUTE(SUBSTITUTE(SUBSTITUTE(SUBSTITUTE(SUBSTITUTE(SUBSTITUTE(SUBSTITUTE(SUBSTITUTE(SUBSTITUTE(SUBSTITUTE(SUBSTITUTE(SUBSTITUTE(SUBSTITUTE(SUBSTITUTE(SUBSTITUTE(SUBSTITUTE(SUBSTITUTE(SUBSTITUTE(SUBSTITUTE(SUBSTITUTE(SUBSTITUTE(SUBSTITUTE(SUBSTITUTE(IF(_xlfn.ISFORMULA(' Page B'!F9),_xlfn.FORMULATEXT(' Page B'!F9),' Page B'!F9),"9","#"),"8","#"),"7","#"),"6","#"),"5","#"),"4","#"),"3","#"),"2","#"),"1","#"),"0","#"),CHAR(10),""),"$",""),"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 Page B'!F9),_xlfn.FORMULATEXT(' Page B'!F9),' Page B'!F9),"9","#"),"8","#"),"7","#"),"6","#"),"5","#"),"4","#"),"3","#"),"2","#"),"1","#"),"0","#"),CHAR(10),""),"$",""),"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 Page B'!F9),_xlfn.FORMULATEXT('#_ Page B'!F9),'#_ Page B'!F9),"9","#"),"8","#"),"7","#"),"6","#"),"5","#"),"4","#"),"3","#"),"2","#"),"1","#"),"0","#"),CHAR(10),""),"$",""),"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 Page B'!F9),_xlfn.FORMULATEXT('#_ Page B'!F9),'#_ Page B'!F9),"9","#"),"8","#"),"7","#"),"6","#"),"5","#"),"4","#"),"3","#"),"2","#"),"1","#"),"0","#"),CHAR(10),""),"$","")," ",""),",","@"),"&gt;","@"),"&lt;","@"),"=","@"),")","@"),"(","@"),"^","@"),"/","@"),"+","@"),"*","@"),"-","@"),"@#","")))/2,TRUE,FALSE),"HardCodeMsg",IF(LEN(IF(_xlfn.ISFORMULA(' Page B'!F9),_xlfn.FORMULATEXT(' Page B'!F9),' Page B'!F9))-LEN(SUBSTITUTE(IF(_xlfn.ISFORMULA(' Page B'!F9),_xlfn.FORMULATEXT(' Page B'!F9),' Page B'!F9),"""",""))&gt;LEN(IF(_xlfn.ISFORMULA('#_ Page B'!F9),_xlfn.FORMULATEXT('#_ Page B'!F9),'#_ Page B'!F9))-LEN(SUBSTITUTE(IF(_xlfn.ISFORMULA('#_ Page B'!F9),_xlfn.FORMULATEXT('#_ Page B'!F9),'#_ Page B'!F9),"""","")),TRUE,FALSE),"HardQuoteMsg",IF(LEN(IF(_xlfn.ISFORMULA(' Page B'!F9),_xlfn.FORMULATEXT(' Page B'!F9),' Page B'!F9))-LEN(SUBSTITUTE(IF(_xlfn.ISFORMULA(' Page B'!F9),_xlfn.FORMULATEXT(' Page B'!F9),' Page B'!F9),"$",""))&lt;0.5*(LEN(IF(_xlfn.ISFORMULA('#_ Page B'!F9),_xlfn.FORMULATEXT('#_ Page B'!F9),'#_ Page B'!F9))-LEN(SUBSTITUTE(IF(_xlfn.ISFORMULA('#_ Page B'!F9),_xlfn.FORMULATEXT('#_ Page B'!F9),'#_ Page B'!F9),"$",""))),TRUE,FALSE),"MissingAbsMsg",TRUE,"PerfectMsg")</f>
        <v/>
      </c>
      <c r="G9" s="116" t="str">
        <f ca="1">_xlfn.IFS(ISBLANK(' Page B'!G9),"",IF(NOT(ISNA('#_ Page B'!G9)),IF(ISNA(' Page B'!G9),TRUE,FALSE),FALSE),"StuNAMsg",IF(AND(ISNA('#_ Page B'!G9),ISNA(' Page B'!G9)),TRUE,FALSE),"PerfectMsg",IF(NOT(ISERROR('#_ Page B'!G9)),IF(ISERROR(' Page B'!G9),TRUE,FALSE),FALSE),"StuErrorMsg",IF(TYPE('#_ Page B'!G9)&lt;&gt;TYPE(' Page B'!G9),TRUE,FALSE),"WrongTypeMsg",IF(_xlfn.ISFORMULA('#_ Page B'!G9),IF(NOT(_xlfn.ISFORMULA(' Page B'!G9)),TRUE),FALSE),"MissingFormulaMsg",IF(NOT(AND(ISNUMBER(FIND("[",_xlfn.FORMULATEXT('#_ Page B'!G9))),ISNUMBER(FIND("!",_xlfn.FORMULATEXT('#_ Page B'!G9))))),AND(ISNUMBER(FIND("[",_xlfn.FORMULATEXT(' Page B'!G9))),ISNUMBER(FIND("!",_xlfn.FORMULATEXT(' Page B'!G9)))),FALSE),"ExternalRefsMsg",IF(ISNUMBER('#_ Page B'!G9),IF(ABS('#_ Page B'!G9-' Page B'!G9)&gt;0.00001,TRUE,FALSE),IF('#_ Page B'!G9&lt;&gt;' Page B'!G9,TRUE,FALSE)),IF(ISNUMBER('#_ Page B'!G9),IF('#_ Page B'!G9&gt;' Page B'!G9,"TooLow","TooHigh"),"WrongAnswer"),NOT(_xlfn.ISFORMULA('#_ Page B'!G9)),"PerfectMsg",IF((LEN(SUBSTITUTE(SUBSTITUTE(SUBSTITUTE(SUBSTITUTE(SUBSTITUTE(SUBSTITUTE(SUBSTITUTE(SUBSTITUTE(SUBSTITUTE(SUBSTITUTE(SUBSTITUTE(SUBSTITUTE(SUBSTITUTE(SUBSTITUTE(SUBSTITUTE(SUBSTITUTE(SUBSTITUTE(SUBSTITUTE(SUBSTITUTE(SUBSTITUTE(SUBSTITUTE(SUBSTITUTE(SUBSTITUTE(SUBSTITUTE(IF(_xlfn.ISFORMULA(' Page B'!G9),_xlfn.FORMULATEXT(' Page B'!G9),' Page B'!G9),"9","#"),"8","#"),"7","#"),"6","#"),"5","#"),"4","#"),"3","#"),"2","#"),"1","#"),"0","#"),CHAR(10),""),"$",""),"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 Page B'!G9),_xlfn.FORMULATEXT(' Page B'!G9),' Page B'!G9),"9","#"),"8","#"),"7","#"),"6","#"),"5","#"),"4","#"),"3","#"),"2","#"),"1","#"),"0","#"),CHAR(10),""),"$",""),"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 Page B'!G9),_xlfn.FORMULATEXT('#_ Page B'!G9),'#_ Page B'!G9),"9","#"),"8","#"),"7","#"),"6","#"),"5","#"),"4","#"),"3","#"),"2","#"),"1","#"),"0","#"),CHAR(10),""),"$",""),"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 Page B'!G9),_xlfn.FORMULATEXT('#_ Page B'!G9),'#_ Page B'!G9),"9","#"),"8","#"),"7","#"),"6","#"),"5","#"),"4","#"),"3","#"),"2","#"),"1","#"),"0","#"),CHAR(10),""),"$","")," ",""),",","@"),"&gt;","@"),"&lt;","@"),"=","@"),")","@"),"(","@"),"^","@"),"/","@"),"+","@"),"*","@"),"-","@"),"@#","")))/2,TRUE,FALSE),"HardCodeMsg",IF(LEN(IF(_xlfn.ISFORMULA(' Page B'!G9),_xlfn.FORMULATEXT(' Page B'!G9),' Page B'!G9))-LEN(SUBSTITUTE(IF(_xlfn.ISFORMULA(' Page B'!G9),_xlfn.FORMULATEXT(' Page B'!G9),' Page B'!G9),"""",""))&gt;LEN(IF(_xlfn.ISFORMULA('#_ Page B'!G9),_xlfn.FORMULATEXT('#_ Page B'!G9),'#_ Page B'!G9))-LEN(SUBSTITUTE(IF(_xlfn.ISFORMULA('#_ Page B'!G9),_xlfn.FORMULATEXT('#_ Page B'!G9),'#_ Page B'!G9),"""","")),TRUE,FALSE),"HardQuoteMsg",IF(LEN(IF(_xlfn.ISFORMULA(' Page B'!G9),_xlfn.FORMULATEXT(' Page B'!G9),' Page B'!G9))-LEN(SUBSTITUTE(IF(_xlfn.ISFORMULA(' Page B'!G9),_xlfn.FORMULATEXT(' Page B'!G9),' Page B'!G9),"$",""))&lt;0.5*(LEN(IF(_xlfn.ISFORMULA('#_ Page B'!G9),_xlfn.FORMULATEXT('#_ Page B'!G9),'#_ Page B'!G9))-LEN(SUBSTITUTE(IF(_xlfn.ISFORMULA('#_ Page B'!G9),_xlfn.FORMULATEXT('#_ Page B'!G9),'#_ Page B'!G9),"$",""))),TRUE,FALSE),"MissingAbsMsg",TRUE,"PerfectMsg")</f>
        <v/>
      </c>
      <c r="H9" s="116" t="str">
        <f ca="1">_xlfn.IFS(ISBLANK(' Page B'!H9),"",IF(NOT(ISNA('#_ Page B'!H9)),IF(ISNA(' Page B'!H9),TRUE,FALSE),FALSE),"StuNAMsg",IF(AND(ISNA('#_ Page B'!H9),ISNA(' Page B'!H9)),TRUE,FALSE),"PerfectMsg",IF(NOT(ISERROR('#_ Page B'!H9)),IF(ISERROR(' Page B'!H9),TRUE,FALSE),FALSE),"StuErrorMsg",IF(TYPE('#_ Page B'!H9)&lt;&gt;TYPE(' Page B'!H9),TRUE,FALSE),"WrongTypeMsg",IF(_xlfn.ISFORMULA('#_ Page B'!H9),IF(NOT(_xlfn.ISFORMULA(' Page B'!H9)),TRUE),FALSE),"MissingFormulaMsg",IF(NOT(AND(ISNUMBER(FIND("[",_xlfn.FORMULATEXT('#_ Page B'!H9))),ISNUMBER(FIND("!",_xlfn.FORMULATEXT('#_ Page B'!H9))))),AND(ISNUMBER(FIND("[",_xlfn.FORMULATEXT(' Page B'!H9))),ISNUMBER(FIND("!",_xlfn.FORMULATEXT(' Page B'!H9)))),FALSE),"ExternalRefsMsg",IF(ISNUMBER('#_ Page B'!H9),IF(ABS('#_ Page B'!H9-' Page B'!H9)&gt;0.00001,TRUE,FALSE),IF('#_ Page B'!H9&lt;&gt;' Page B'!H9,TRUE,FALSE)),IF(ISNUMBER('#_ Page B'!H9),IF('#_ Page B'!H9&gt;' Page B'!H9,"TooLow","TooHigh"),"WrongAnswer"),NOT(_xlfn.ISFORMULA('#_ Page B'!H9)),"PerfectMsg",IF((LEN(SUBSTITUTE(SUBSTITUTE(SUBSTITUTE(SUBSTITUTE(SUBSTITUTE(SUBSTITUTE(SUBSTITUTE(SUBSTITUTE(SUBSTITUTE(SUBSTITUTE(SUBSTITUTE(SUBSTITUTE(SUBSTITUTE(SUBSTITUTE(SUBSTITUTE(SUBSTITUTE(SUBSTITUTE(SUBSTITUTE(SUBSTITUTE(SUBSTITUTE(SUBSTITUTE(SUBSTITUTE(SUBSTITUTE(SUBSTITUTE(IF(_xlfn.ISFORMULA(' Page B'!H9),_xlfn.FORMULATEXT(' Page B'!H9),' Page B'!H9),"9","#"),"8","#"),"7","#"),"6","#"),"5","#"),"4","#"),"3","#"),"2","#"),"1","#"),"0","#"),CHAR(10),""),"$",""),"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 Page B'!H9),_xlfn.FORMULATEXT(' Page B'!H9),' Page B'!H9),"9","#"),"8","#"),"7","#"),"6","#"),"5","#"),"4","#"),"3","#"),"2","#"),"1","#"),"0","#"),CHAR(10),""),"$",""),"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 Page B'!H9),_xlfn.FORMULATEXT('#_ Page B'!H9),'#_ Page B'!H9),"9","#"),"8","#"),"7","#"),"6","#"),"5","#"),"4","#"),"3","#"),"2","#"),"1","#"),"0","#"),CHAR(10),""),"$",""),"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 Page B'!H9),_xlfn.FORMULATEXT('#_ Page B'!H9),'#_ Page B'!H9),"9","#"),"8","#"),"7","#"),"6","#"),"5","#"),"4","#"),"3","#"),"2","#"),"1","#"),"0","#"),CHAR(10),""),"$","")," ",""),",","@"),"&gt;","@"),"&lt;","@"),"=","@"),")","@"),"(","@"),"^","@"),"/","@"),"+","@"),"*","@"),"-","@"),"@#","")))/2,TRUE,FALSE),"HardCodeMsg",IF(LEN(IF(_xlfn.ISFORMULA(' Page B'!H9),_xlfn.FORMULATEXT(' Page B'!H9),' Page B'!H9))-LEN(SUBSTITUTE(IF(_xlfn.ISFORMULA(' Page B'!H9),_xlfn.FORMULATEXT(' Page B'!H9),' Page B'!H9),"""",""))&gt;LEN(IF(_xlfn.ISFORMULA('#_ Page B'!H9),_xlfn.FORMULATEXT('#_ Page B'!H9),'#_ Page B'!H9))-LEN(SUBSTITUTE(IF(_xlfn.ISFORMULA('#_ Page B'!H9),_xlfn.FORMULATEXT('#_ Page B'!H9),'#_ Page B'!H9),"""","")),TRUE,FALSE),"HardQuoteMsg",IF(LEN(IF(_xlfn.ISFORMULA(' Page B'!H9),_xlfn.FORMULATEXT(' Page B'!H9),' Page B'!H9))-LEN(SUBSTITUTE(IF(_xlfn.ISFORMULA(' Page B'!H9),_xlfn.FORMULATEXT(' Page B'!H9),' Page B'!H9),"$",""))&lt;0.5*(LEN(IF(_xlfn.ISFORMULA('#_ Page B'!H9),_xlfn.FORMULATEXT('#_ Page B'!H9),'#_ Page B'!H9))-LEN(SUBSTITUTE(IF(_xlfn.ISFORMULA('#_ Page B'!H9),_xlfn.FORMULATEXT('#_ Page B'!H9),'#_ Page B'!H9),"$",""))),TRUE,FALSE),"MissingAbsMsg",TRUE,"PerfectMsg")</f>
        <v/>
      </c>
      <c r="K9" s="113">
        <v>0</v>
      </c>
      <c r="L9" s="113"/>
      <c r="M9" s="111" t="str">
        <f ca="1">_xlfn.IFS(ISBLANK(' Page B'!M9),"",IF(NOT(ISNA('#_ Page B'!M9)),IF(ISNA(' Page B'!M9),TRUE,FALSE),FALSE),"StuNAMsg",IF(AND(ISNA('#_ Page B'!M9),ISNA(' Page B'!M9)),TRUE,FALSE),"PerfectMsg",IF(NOT(ISERROR('#_ Page B'!M9)),IF(ISERROR(' Page B'!M9),TRUE,FALSE),FALSE),"StuErrorMsg",IF(TYPE('#_ Page B'!M9)&lt;&gt;TYPE(' Page B'!M9),TRUE,FALSE),"WrongTypeMsg",IF(_xlfn.ISFORMULA('#_ Page B'!M9),IF(NOT(_xlfn.ISFORMULA(' Page B'!M9)),TRUE),FALSE),"MissingFormulaMsg",IF(NOT(AND(ISNUMBER(FIND("[",_xlfn.FORMULATEXT('#_ Page B'!M9))),ISNUMBER(FIND("!",_xlfn.FORMULATEXT('#_ Page B'!M9))))),AND(ISNUMBER(FIND("[",_xlfn.FORMULATEXT(' Page B'!M9))),ISNUMBER(FIND("!",_xlfn.FORMULATEXT(' Page B'!M9)))),FALSE),"ExternalRefsMsg",IF(ISNUMBER('#_ Page B'!M9),IF(ABS('#_ Page B'!M9-' Page B'!M9)&gt;0.00001,TRUE,FALSE),IF('#_ Page B'!M9&lt;&gt;' Page B'!M9,TRUE,FALSE)),IF(ISNUMBER('#_ Page B'!M9),IF('#_ Page B'!M9&gt;' Page B'!M9,"TooLow","TooHigh"),"WrongAnswer"),NOT(_xlfn.ISFORMULA('#_ Page B'!M9)),"PerfectMsg",IF((LEN(SUBSTITUTE(SUBSTITUTE(SUBSTITUTE(SUBSTITUTE(SUBSTITUTE(SUBSTITUTE(SUBSTITUTE(SUBSTITUTE(SUBSTITUTE(SUBSTITUTE(SUBSTITUTE(SUBSTITUTE(SUBSTITUTE(SUBSTITUTE(SUBSTITUTE(SUBSTITUTE(SUBSTITUTE(SUBSTITUTE(SUBSTITUTE(SUBSTITUTE(SUBSTITUTE(SUBSTITUTE(SUBSTITUTE(SUBSTITUTE(IF(_xlfn.ISFORMULA(' Page B'!M9),_xlfn.FORMULATEXT(' Page B'!M9),' Page B'!M9),"9","#"),"8","#"),"7","#"),"6","#"),"5","#"),"4","#"),"3","#"),"2","#"),"1","#"),"0","#"),CHAR(10),""),"$",""),"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 Page B'!M9),_xlfn.FORMULATEXT(' Page B'!M9),' Page B'!M9),"9","#"),"8","#"),"7","#"),"6","#"),"5","#"),"4","#"),"3","#"),"2","#"),"1","#"),"0","#"),CHAR(10),""),"$",""),"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 Page B'!M9),_xlfn.FORMULATEXT('#_ Page B'!M9),'#_ Page B'!M9),"9","#"),"8","#"),"7","#"),"6","#"),"5","#"),"4","#"),"3","#"),"2","#"),"1","#"),"0","#"),CHAR(10),""),"$",""),"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 Page B'!M9),_xlfn.FORMULATEXT('#_ Page B'!M9),'#_ Page B'!M9),"9","#"),"8","#"),"7","#"),"6","#"),"5","#"),"4","#"),"3","#"),"2","#"),"1","#"),"0","#"),CHAR(10),""),"$","")," ",""),",","@"),"&gt;","@"),"&lt;","@"),"=","@"),")","@"),"(","@"),"^","@"),"/","@"),"+","@"),"*","@"),"-","@"),"@#","")))/2,TRUE,FALSE),"HardCodeMsg",IF(LEN(IF(_xlfn.ISFORMULA(' Page B'!M9),_xlfn.FORMULATEXT(' Page B'!M9),' Page B'!M9))-LEN(SUBSTITUTE(IF(_xlfn.ISFORMULA(' Page B'!M9),_xlfn.FORMULATEXT(' Page B'!M9),' Page B'!M9),"""",""))&gt;LEN(IF(_xlfn.ISFORMULA('#_ Page B'!M9),_xlfn.FORMULATEXT('#_ Page B'!M9),'#_ Page B'!M9))-LEN(SUBSTITUTE(IF(_xlfn.ISFORMULA('#_ Page B'!M9),_xlfn.FORMULATEXT('#_ Page B'!M9),'#_ Page B'!M9),"""","")),TRUE,FALSE),"HardQuoteMsg",IF(LEN(IF(_xlfn.ISFORMULA(' Page B'!M9),_xlfn.FORMULATEXT(' Page B'!M9),' Page B'!M9))-LEN(SUBSTITUTE(IF(_xlfn.ISFORMULA(' Page B'!M9),_xlfn.FORMULATEXT(' Page B'!M9),' Page B'!M9),"$",""))&lt;0.5*(LEN(IF(_xlfn.ISFORMULA('#_ Page B'!M9),_xlfn.FORMULATEXT('#_ Page B'!M9),'#_ Page B'!M9))-LEN(SUBSTITUTE(IF(_xlfn.ISFORMULA('#_ Page B'!M9),_xlfn.FORMULATEXT('#_ Page B'!M9),'#_ Page B'!M9),"$",""))),TRUE,FALSE),"MissingAbsMsg",TRUE,"PerfectMsg")</f>
        <v/>
      </c>
    </row>
    <row r="10" spans="1:15" x14ac:dyDescent="0.15">
      <c r="B10" s="114">
        <v>0</v>
      </c>
      <c r="C10" s="114">
        <v>0</v>
      </c>
      <c r="D10" s="116" t="str">
        <f ca="1">_xlfn.IFS(ISBLANK(' Page B'!D10),"",IF(NOT(ISNA('#_ Page B'!D10)),IF(ISNA(' Page B'!D10),TRUE,FALSE),FALSE),"StuNAMsg",IF(AND(ISNA('#_ Page B'!D10),ISNA(' Page B'!D10)),TRUE,FALSE),"PerfectMsg",IF(NOT(ISERROR('#_ Page B'!D10)),IF(ISERROR(' Page B'!D10),TRUE,FALSE),FALSE),"StuErrorMsg",IF(TYPE('#_ Page B'!D10)&lt;&gt;TYPE(' Page B'!D10),TRUE,FALSE),"WrongTypeMsg",IF(_xlfn.ISFORMULA('#_ Page B'!D10),IF(NOT(_xlfn.ISFORMULA(' Page B'!D10)),TRUE),FALSE),"MissingFormulaMsg",IF(NOT(AND(ISNUMBER(FIND("[",_xlfn.FORMULATEXT('#_ Page B'!D10))),ISNUMBER(FIND("!",_xlfn.FORMULATEXT('#_ Page B'!D10))))),AND(ISNUMBER(FIND("[",_xlfn.FORMULATEXT(' Page B'!D10))),ISNUMBER(FIND("!",_xlfn.FORMULATEXT(' Page B'!D10)))),FALSE),"ExternalRefsMsg",IF(ISNUMBER('#_ Page B'!D10),IF(ABS('#_ Page B'!D10-' Page B'!D10)&gt;0.00001,TRUE,FALSE),IF('#_ Page B'!D10&lt;&gt;' Page B'!D10,TRUE,FALSE)),IF(ISNUMBER('#_ Page B'!D10),IF('#_ Page B'!D10&gt;' Page B'!D10,"TooLow","TooHigh"),"WrongAnswer"),NOT(_xlfn.ISFORMULA('#_ Page B'!D10)),"PerfectMsg",IF((LEN(SUBSTITUTE(SUBSTITUTE(SUBSTITUTE(SUBSTITUTE(SUBSTITUTE(SUBSTITUTE(SUBSTITUTE(SUBSTITUTE(SUBSTITUTE(SUBSTITUTE(SUBSTITUTE(SUBSTITUTE(SUBSTITUTE(SUBSTITUTE(SUBSTITUTE(SUBSTITUTE(SUBSTITUTE(SUBSTITUTE(SUBSTITUTE(SUBSTITUTE(SUBSTITUTE(SUBSTITUTE(SUBSTITUTE(SUBSTITUTE(IF(_xlfn.ISFORMULA(' Page B'!D10),_xlfn.FORMULATEXT(' Page B'!D10),' Page B'!D10),"9","#"),"8","#"),"7","#"),"6","#"),"5","#"),"4","#"),"3","#"),"2","#"),"1","#"),"0","#"),CHAR(10),""),"$",""),"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 Page B'!D10),_xlfn.FORMULATEXT(' Page B'!D10),' Page B'!D10),"9","#"),"8","#"),"7","#"),"6","#"),"5","#"),"4","#"),"3","#"),"2","#"),"1","#"),"0","#"),CHAR(10),""),"$",""),"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 Page B'!D10),_xlfn.FORMULATEXT('#_ Page B'!D10),'#_ Page B'!D10),"9","#"),"8","#"),"7","#"),"6","#"),"5","#"),"4","#"),"3","#"),"2","#"),"1","#"),"0","#"),CHAR(10),""),"$",""),"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 Page B'!D10),_xlfn.FORMULATEXT('#_ Page B'!D10),'#_ Page B'!D10),"9","#"),"8","#"),"7","#"),"6","#"),"5","#"),"4","#"),"3","#"),"2","#"),"1","#"),"0","#"),CHAR(10),""),"$","")," ",""),",","@"),"&gt;","@"),"&lt;","@"),"=","@"),")","@"),"(","@"),"^","@"),"/","@"),"+","@"),"*","@"),"-","@"),"@#","")))/2,TRUE,FALSE),"HardCodeMsg",IF(LEN(IF(_xlfn.ISFORMULA(' Page B'!D10),_xlfn.FORMULATEXT(' Page B'!D10),' Page B'!D10))-LEN(SUBSTITUTE(IF(_xlfn.ISFORMULA(' Page B'!D10),_xlfn.FORMULATEXT(' Page B'!D10),' Page B'!D10),"""",""))&gt;LEN(IF(_xlfn.ISFORMULA('#_ Page B'!D10),_xlfn.FORMULATEXT('#_ Page B'!D10),'#_ Page B'!D10))-LEN(SUBSTITUTE(IF(_xlfn.ISFORMULA('#_ Page B'!D10),_xlfn.FORMULATEXT('#_ Page B'!D10),'#_ Page B'!D10),"""","")),TRUE,FALSE),"HardQuoteMsg",IF(LEN(IF(_xlfn.ISFORMULA(' Page B'!D10),_xlfn.FORMULATEXT(' Page B'!D10),' Page B'!D10))-LEN(SUBSTITUTE(IF(_xlfn.ISFORMULA(' Page B'!D10),_xlfn.FORMULATEXT(' Page B'!D10),' Page B'!D10),"$",""))&lt;0.5*(LEN(IF(_xlfn.ISFORMULA('#_ Page B'!D10),_xlfn.FORMULATEXT('#_ Page B'!D10),'#_ Page B'!D10))-LEN(SUBSTITUTE(IF(_xlfn.ISFORMULA('#_ Page B'!D10),_xlfn.FORMULATEXT('#_ Page B'!D10),'#_ Page B'!D10),"$",""))),TRUE,FALSE),"MissingAbsMsg",TRUE,"PerfectMsg")</f>
        <v/>
      </c>
      <c r="E10" s="116" t="str">
        <f ca="1">_xlfn.IFS(ISBLANK(' Page B'!E10),"",IF(NOT(ISNA('#_ Page B'!E10)),IF(ISNA(' Page B'!E10),TRUE,FALSE),FALSE),"StuNAMsg",IF(AND(ISNA('#_ Page B'!E10),ISNA(' Page B'!E10)),TRUE,FALSE),"PerfectMsg",IF(NOT(ISERROR('#_ Page B'!E10)),IF(ISERROR(' Page B'!E10),TRUE,FALSE),FALSE),"StuErrorMsg",IF(TYPE('#_ Page B'!E10)&lt;&gt;TYPE(' Page B'!E10),TRUE,FALSE),"WrongTypeMsg",IF(_xlfn.ISFORMULA('#_ Page B'!E10),IF(NOT(_xlfn.ISFORMULA(' Page B'!E10)),TRUE),FALSE),"MissingFormulaMsg",IF(NOT(AND(ISNUMBER(FIND("[",_xlfn.FORMULATEXT('#_ Page B'!E10))),ISNUMBER(FIND("!",_xlfn.FORMULATEXT('#_ Page B'!E10))))),AND(ISNUMBER(FIND("[",_xlfn.FORMULATEXT(' Page B'!E10))),ISNUMBER(FIND("!",_xlfn.FORMULATEXT(' Page B'!E10)))),FALSE),"ExternalRefsMsg",IF(ISNUMBER('#_ Page B'!E10),IF(ABS('#_ Page B'!E10-' Page B'!E10)&gt;0.00001,TRUE,FALSE),IF('#_ Page B'!E10&lt;&gt;' Page B'!E10,TRUE,FALSE)),IF(ISNUMBER('#_ Page B'!E10),IF('#_ Page B'!E10&gt;' Page B'!E10,"TooLow","TooHigh"),"WrongAnswer"),NOT(_xlfn.ISFORMULA('#_ Page B'!E10)),"PerfectMsg",IF((LEN(SUBSTITUTE(SUBSTITUTE(SUBSTITUTE(SUBSTITUTE(SUBSTITUTE(SUBSTITUTE(SUBSTITUTE(SUBSTITUTE(SUBSTITUTE(SUBSTITUTE(SUBSTITUTE(SUBSTITUTE(SUBSTITUTE(SUBSTITUTE(SUBSTITUTE(SUBSTITUTE(SUBSTITUTE(SUBSTITUTE(SUBSTITUTE(SUBSTITUTE(SUBSTITUTE(SUBSTITUTE(SUBSTITUTE(SUBSTITUTE(IF(_xlfn.ISFORMULA(' Page B'!E10),_xlfn.FORMULATEXT(' Page B'!E10),' Page B'!E10),"9","#"),"8","#"),"7","#"),"6","#"),"5","#"),"4","#"),"3","#"),"2","#"),"1","#"),"0","#"),CHAR(10),""),"$",""),"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 Page B'!E10),_xlfn.FORMULATEXT(' Page B'!E10),' Page B'!E10),"9","#"),"8","#"),"7","#"),"6","#"),"5","#"),"4","#"),"3","#"),"2","#"),"1","#"),"0","#"),CHAR(10),""),"$",""),"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 Page B'!E10),_xlfn.FORMULATEXT('#_ Page B'!E10),'#_ Page B'!E10),"9","#"),"8","#"),"7","#"),"6","#"),"5","#"),"4","#"),"3","#"),"2","#"),"1","#"),"0","#"),CHAR(10),""),"$",""),"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 Page B'!E10),_xlfn.FORMULATEXT('#_ Page B'!E10),'#_ Page B'!E10),"9","#"),"8","#"),"7","#"),"6","#"),"5","#"),"4","#"),"3","#"),"2","#"),"1","#"),"0","#"),CHAR(10),""),"$","")," ",""),",","@"),"&gt;","@"),"&lt;","@"),"=","@"),")","@"),"(","@"),"^","@"),"/","@"),"+","@"),"*","@"),"-","@"),"@#","")))/2,TRUE,FALSE),"HardCodeMsg",IF(LEN(IF(_xlfn.ISFORMULA(' Page B'!E10),_xlfn.FORMULATEXT(' Page B'!E10),' Page B'!E10))-LEN(SUBSTITUTE(IF(_xlfn.ISFORMULA(' Page B'!E10),_xlfn.FORMULATEXT(' Page B'!E10),' Page B'!E10),"""",""))&gt;LEN(IF(_xlfn.ISFORMULA('#_ Page B'!E10),_xlfn.FORMULATEXT('#_ Page B'!E10),'#_ Page B'!E10))-LEN(SUBSTITUTE(IF(_xlfn.ISFORMULA('#_ Page B'!E10),_xlfn.FORMULATEXT('#_ Page B'!E10),'#_ Page B'!E10),"""","")),TRUE,FALSE),"HardQuoteMsg",IF(LEN(IF(_xlfn.ISFORMULA(' Page B'!E10),_xlfn.FORMULATEXT(' Page B'!E10),' Page B'!E10))-LEN(SUBSTITUTE(IF(_xlfn.ISFORMULA(' Page B'!E10),_xlfn.FORMULATEXT(' Page B'!E10),' Page B'!E10),"$",""))&lt;0.5*(LEN(IF(_xlfn.ISFORMULA('#_ Page B'!E10),_xlfn.FORMULATEXT('#_ Page B'!E10),'#_ Page B'!E10))-LEN(SUBSTITUTE(IF(_xlfn.ISFORMULA('#_ Page B'!E10),_xlfn.FORMULATEXT('#_ Page B'!E10),'#_ Page B'!E10),"$",""))),TRUE,FALSE),"MissingAbsMsg",TRUE,"PerfectMsg")</f>
        <v/>
      </c>
      <c r="F10" s="116" t="str">
        <f ca="1">_xlfn.IFS(ISBLANK(' Page B'!F10),"",IF(NOT(ISNA('#_ Page B'!F10)),IF(ISNA(' Page B'!F10),TRUE,FALSE),FALSE),"StuNAMsg",IF(AND(ISNA('#_ Page B'!F10),ISNA(' Page B'!F10)),TRUE,FALSE),"PerfectMsg",IF(NOT(ISERROR('#_ Page B'!F10)),IF(ISERROR(' Page B'!F10),TRUE,FALSE),FALSE),"StuErrorMsg",IF(TYPE('#_ Page B'!F10)&lt;&gt;TYPE(' Page B'!F10),TRUE,FALSE),"WrongTypeMsg",IF(_xlfn.ISFORMULA('#_ Page B'!F10),IF(NOT(_xlfn.ISFORMULA(' Page B'!F10)),TRUE),FALSE),"MissingFormulaMsg",IF(NOT(AND(ISNUMBER(FIND("[",_xlfn.FORMULATEXT('#_ Page B'!F10))),ISNUMBER(FIND("!",_xlfn.FORMULATEXT('#_ Page B'!F10))))),AND(ISNUMBER(FIND("[",_xlfn.FORMULATEXT(' Page B'!F10))),ISNUMBER(FIND("!",_xlfn.FORMULATEXT(' Page B'!F10)))),FALSE),"ExternalRefsMsg",IF(ISNUMBER('#_ Page B'!F10),IF(ABS('#_ Page B'!F10-' Page B'!F10)&gt;0.00001,TRUE,FALSE),IF('#_ Page B'!F10&lt;&gt;' Page B'!F10,TRUE,FALSE)),IF(ISNUMBER('#_ Page B'!F10),IF('#_ Page B'!F10&gt;' Page B'!F10,"TooLow","TooHigh"),"WrongAnswer"),NOT(_xlfn.ISFORMULA('#_ Page B'!F10)),"PerfectMsg",IF((LEN(SUBSTITUTE(SUBSTITUTE(SUBSTITUTE(SUBSTITUTE(SUBSTITUTE(SUBSTITUTE(SUBSTITUTE(SUBSTITUTE(SUBSTITUTE(SUBSTITUTE(SUBSTITUTE(SUBSTITUTE(SUBSTITUTE(SUBSTITUTE(SUBSTITUTE(SUBSTITUTE(SUBSTITUTE(SUBSTITUTE(SUBSTITUTE(SUBSTITUTE(SUBSTITUTE(SUBSTITUTE(SUBSTITUTE(SUBSTITUTE(IF(_xlfn.ISFORMULA(' Page B'!F10),_xlfn.FORMULATEXT(' Page B'!F10),' Page B'!F10),"9","#"),"8","#"),"7","#"),"6","#"),"5","#"),"4","#"),"3","#"),"2","#"),"1","#"),"0","#"),CHAR(10),""),"$",""),"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 Page B'!F10),_xlfn.FORMULATEXT(' Page B'!F10),' Page B'!F10),"9","#"),"8","#"),"7","#"),"6","#"),"5","#"),"4","#"),"3","#"),"2","#"),"1","#"),"0","#"),CHAR(10),""),"$",""),"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 Page B'!F10),_xlfn.FORMULATEXT('#_ Page B'!F10),'#_ Page B'!F10),"9","#"),"8","#"),"7","#"),"6","#"),"5","#"),"4","#"),"3","#"),"2","#"),"1","#"),"0","#"),CHAR(10),""),"$",""),"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 Page B'!F10),_xlfn.FORMULATEXT('#_ Page B'!F10),'#_ Page B'!F10),"9","#"),"8","#"),"7","#"),"6","#"),"5","#"),"4","#"),"3","#"),"2","#"),"1","#"),"0","#"),CHAR(10),""),"$","")," ",""),",","@"),"&gt;","@"),"&lt;","@"),"=","@"),")","@"),"(","@"),"^","@"),"/","@"),"+","@"),"*","@"),"-","@"),"@#","")))/2,TRUE,FALSE),"HardCodeMsg",IF(LEN(IF(_xlfn.ISFORMULA(' Page B'!F10),_xlfn.FORMULATEXT(' Page B'!F10),' Page B'!F10))-LEN(SUBSTITUTE(IF(_xlfn.ISFORMULA(' Page B'!F10),_xlfn.FORMULATEXT(' Page B'!F10),' Page B'!F10),"""",""))&gt;LEN(IF(_xlfn.ISFORMULA('#_ Page B'!F10),_xlfn.FORMULATEXT('#_ Page B'!F10),'#_ Page B'!F10))-LEN(SUBSTITUTE(IF(_xlfn.ISFORMULA('#_ Page B'!F10),_xlfn.FORMULATEXT('#_ Page B'!F10),'#_ Page B'!F10),"""","")),TRUE,FALSE),"HardQuoteMsg",IF(LEN(IF(_xlfn.ISFORMULA(' Page B'!F10),_xlfn.FORMULATEXT(' Page B'!F10),' Page B'!F10))-LEN(SUBSTITUTE(IF(_xlfn.ISFORMULA(' Page B'!F10),_xlfn.FORMULATEXT(' Page B'!F10),' Page B'!F10),"$",""))&lt;0.5*(LEN(IF(_xlfn.ISFORMULA('#_ Page B'!F10),_xlfn.FORMULATEXT('#_ Page B'!F10),'#_ Page B'!F10))-LEN(SUBSTITUTE(IF(_xlfn.ISFORMULA('#_ Page B'!F10),_xlfn.FORMULATEXT('#_ Page B'!F10),'#_ Page B'!F10),"$",""))),TRUE,FALSE),"MissingAbsMsg",TRUE,"PerfectMsg")</f>
        <v/>
      </c>
      <c r="G10" s="116" t="str">
        <f ca="1">_xlfn.IFS(ISBLANK(' Page B'!G10),"",IF(NOT(ISNA('#_ Page B'!G10)),IF(ISNA(' Page B'!G10),TRUE,FALSE),FALSE),"StuNAMsg",IF(AND(ISNA('#_ Page B'!G10),ISNA(' Page B'!G10)),TRUE,FALSE),"PerfectMsg",IF(NOT(ISERROR('#_ Page B'!G10)),IF(ISERROR(' Page B'!G10),TRUE,FALSE),FALSE),"StuErrorMsg",IF(TYPE('#_ Page B'!G10)&lt;&gt;TYPE(' Page B'!G10),TRUE,FALSE),"WrongTypeMsg",IF(_xlfn.ISFORMULA('#_ Page B'!G10),IF(NOT(_xlfn.ISFORMULA(' Page B'!G10)),TRUE),FALSE),"MissingFormulaMsg",IF(NOT(AND(ISNUMBER(FIND("[",_xlfn.FORMULATEXT('#_ Page B'!G10))),ISNUMBER(FIND("!",_xlfn.FORMULATEXT('#_ Page B'!G10))))),AND(ISNUMBER(FIND("[",_xlfn.FORMULATEXT(' Page B'!G10))),ISNUMBER(FIND("!",_xlfn.FORMULATEXT(' Page B'!G10)))),FALSE),"ExternalRefsMsg",IF(ISNUMBER('#_ Page B'!G10),IF(ABS('#_ Page B'!G10-' Page B'!G10)&gt;0.00001,TRUE,FALSE),IF('#_ Page B'!G10&lt;&gt;' Page B'!G10,TRUE,FALSE)),IF(ISNUMBER('#_ Page B'!G10),IF('#_ Page B'!G10&gt;' Page B'!G10,"TooLow","TooHigh"),"WrongAnswer"),NOT(_xlfn.ISFORMULA('#_ Page B'!G10)),"PerfectMsg",IF((LEN(SUBSTITUTE(SUBSTITUTE(SUBSTITUTE(SUBSTITUTE(SUBSTITUTE(SUBSTITUTE(SUBSTITUTE(SUBSTITUTE(SUBSTITUTE(SUBSTITUTE(SUBSTITUTE(SUBSTITUTE(SUBSTITUTE(SUBSTITUTE(SUBSTITUTE(SUBSTITUTE(SUBSTITUTE(SUBSTITUTE(SUBSTITUTE(SUBSTITUTE(SUBSTITUTE(SUBSTITUTE(SUBSTITUTE(SUBSTITUTE(IF(_xlfn.ISFORMULA(' Page B'!G10),_xlfn.FORMULATEXT(' Page B'!G10),' Page B'!G10),"9","#"),"8","#"),"7","#"),"6","#"),"5","#"),"4","#"),"3","#"),"2","#"),"1","#"),"0","#"),CHAR(10),""),"$",""),"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 Page B'!G10),_xlfn.FORMULATEXT(' Page B'!G10),' Page B'!G10),"9","#"),"8","#"),"7","#"),"6","#"),"5","#"),"4","#"),"3","#"),"2","#"),"1","#"),"0","#"),CHAR(10),""),"$",""),"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 Page B'!G10),_xlfn.FORMULATEXT('#_ Page B'!G10),'#_ Page B'!G10),"9","#"),"8","#"),"7","#"),"6","#"),"5","#"),"4","#"),"3","#"),"2","#"),"1","#"),"0","#"),CHAR(10),""),"$",""),"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 Page B'!G10),_xlfn.FORMULATEXT('#_ Page B'!G10),'#_ Page B'!G10),"9","#"),"8","#"),"7","#"),"6","#"),"5","#"),"4","#"),"3","#"),"2","#"),"1","#"),"0","#"),CHAR(10),""),"$","")," ",""),",","@"),"&gt;","@"),"&lt;","@"),"=","@"),")","@"),"(","@"),"^","@"),"/","@"),"+","@"),"*","@"),"-","@"),"@#","")))/2,TRUE,FALSE),"HardCodeMsg",IF(LEN(IF(_xlfn.ISFORMULA(' Page B'!G10),_xlfn.FORMULATEXT(' Page B'!G10),' Page B'!G10))-LEN(SUBSTITUTE(IF(_xlfn.ISFORMULA(' Page B'!G10),_xlfn.FORMULATEXT(' Page B'!G10),' Page B'!G10),"""",""))&gt;LEN(IF(_xlfn.ISFORMULA('#_ Page B'!G10),_xlfn.FORMULATEXT('#_ Page B'!G10),'#_ Page B'!G10))-LEN(SUBSTITUTE(IF(_xlfn.ISFORMULA('#_ Page B'!G10),_xlfn.FORMULATEXT('#_ Page B'!G10),'#_ Page B'!G10),"""","")),TRUE,FALSE),"HardQuoteMsg",IF(LEN(IF(_xlfn.ISFORMULA(' Page B'!G10),_xlfn.FORMULATEXT(' Page B'!G10),' Page B'!G10))-LEN(SUBSTITUTE(IF(_xlfn.ISFORMULA(' Page B'!G10),_xlfn.FORMULATEXT(' Page B'!G10),' Page B'!G10),"$",""))&lt;0.5*(LEN(IF(_xlfn.ISFORMULA('#_ Page B'!G10),_xlfn.FORMULATEXT('#_ Page B'!G10),'#_ Page B'!G10))-LEN(SUBSTITUTE(IF(_xlfn.ISFORMULA('#_ Page B'!G10),_xlfn.FORMULATEXT('#_ Page B'!G10),'#_ Page B'!G10),"$",""))),TRUE,FALSE),"MissingAbsMsg",TRUE,"PerfectMsg")</f>
        <v/>
      </c>
      <c r="H10" s="116" t="str">
        <f ca="1">_xlfn.IFS(ISBLANK(' Page B'!H10),"",IF(NOT(ISNA('#_ Page B'!H10)),IF(ISNA(' Page B'!H10),TRUE,FALSE),FALSE),"StuNAMsg",IF(AND(ISNA('#_ Page B'!H10),ISNA(' Page B'!H10)),TRUE,FALSE),"PerfectMsg",IF(NOT(ISERROR('#_ Page B'!H10)),IF(ISERROR(' Page B'!H10),TRUE,FALSE),FALSE),"StuErrorMsg",IF(TYPE('#_ Page B'!H10)&lt;&gt;TYPE(' Page B'!H10),TRUE,FALSE),"WrongTypeMsg",IF(_xlfn.ISFORMULA('#_ Page B'!H10),IF(NOT(_xlfn.ISFORMULA(' Page B'!H10)),TRUE),FALSE),"MissingFormulaMsg",IF(NOT(AND(ISNUMBER(FIND("[",_xlfn.FORMULATEXT('#_ Page B'!H10))),ISNUMBER(FIND("!",_xlfn.FORMULATEXT('#_ Page B'!H10))))),AND(ISNUMBER(FIND("[",_xlfn.FORMULATEXT(' Page B'!H10))),ISNUMBER(FIND("!",_xlfn.FORMULATEXT(' Page B'!H10)))),FALSE),"ExternalRefsMsg",IF(ISNUMBER('#_ Page B'!H10),IF(ABS('#_ Page B'!H10-' Page B'!H10)&gt;0.00001,TRUE,FALSE),IF('#_ Page B'!H10&lt;&gt;' Page B'!H10,TRUE,FALSE)),IF(ISNUMBER('#_ Page B'!H10),IF('#_ Page B'!H10&gt;' Page B'!H10,"TooLow","TooHigh"),"WrongAnswer"),NOT(_xlfn.ISFORMULA('#_ Page B'!H10)),"PerfectMsg",IF((LEN(SUBSTITUTE(SUBSTITUTE(SUBSTITUTE(SUBSTITUTE(SUBSTITUTE(SUBSTITUTE(SUBSTITUTE(SUBSTITUTE(SUBSTITUTE(SUBSTITUTE(SUBSTITUTE(SUBSTITUTE(SUBSTITUTE(SUBSTITUTE(SUBSTITUTE(SUBSTITUTE(SUBSTITUTE(SUBSTITUTE(SUBSTITUTE(SUBSTITUTE(SUBSTITUTE(SUBSTITUTE(SUBSTITUTE(SUBSTITUTE(IF(_xlfn.ISFORMULA(' Page B'!H10),_xlfn.FORMULATEXT(' Page B'!H10),' Page B'!H10),"9","#"),"8","#"),"7","#"),"6","#"),"5","#"),"4","#"),"3","#"),"2","#"),"1","#"),"0","#"),CHAR(10),""),"$",""),"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 Page B'!H10),_xlfn.FORMULATEXT(' Page B'!H10),' Page B'!H10),"9","#"),"8","#"),"7","#"),"6","#"),"5","#"),"4","#"),"3","#"),"2","#"),"1","#"),"0","#"),CHAR(10),""),"$",""),"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 Page B'!H10),_xlfn.FORMULATEXT('#_ Page B'!H10),'#_ Page B'!H10),"9","#"),"8","#"),"7","#"),"6","#"),"5","#"),"4","#"),"3","#"),"2","#"),"1","#"),"0","#"),CHAR(10),""),"$",""),"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 Page B'!H10),_xlfn.FORMULATEXT('#_ Page B'!H10),'#_ Page B'!H10),"9","#"),"8","#"),"7","#"),"6","#"),"5","#"),"4","#"),"3","#"),"2","#"),"1","#"),"0","#"),CHAR(10),""),"$","")," ",""),",","@"),"&gt;","@"),"&lt;","@"),"=","@"),")","@"),"(","@"),"^","@"),"/","@"),"+","@"),"*","@"),"-","@"),"@#","")))/2,TRUE,FALSE),"HardCodeMsg",IF(LEN(IF(_xlfn.ISFORMULA(' Page B'!H10),_xlfn.FORMULATEXT(' Page B'!H10),' Page B'!H10))-LEN(SUBSTITUTE(IF(_xlfn.ISFORMULA(' Page B'!H10),_xlfn.FORMULATEXT(' Page B'!H10),' Page B'!H10),"""",""))&gt;LEN(IF(_xlfn.ISFORMULA('#_ Page B'!H10),_xlfn.FORMULATEXT('#_ Page B'!H10),'#_ Page B'!H10))-LEN(SUBSTITUTE(IF(_xlfn.ISFORMULA('#_ Page B'!H10),_xlfn.FORMULATEXT('#_ Page B'!H10),'#_ Page B'!H10),"""","")),TRUE,FALSE),"HardQuoteMsg",IF(LEN(IF(_xlfn.ISFORMULA(' Page B'!H10),_xlfn.FORMULATEXT(' Page B'!H10),' Page B'!H10))-LEN(SUBSTITUTE(IF(_xlfn.ISFORMULA(' Page B'!H10),_xlfn.FORMULATEXT(' Page B'!H10),' Page B'!H10),"$",""))&lt;0.5*(LEN(IF(_xlfn.ISFORMULA('#_ Page B'!H10),_xlfn.FORMULATEXT('#_ Page B'!H10),'#_ Page B'!H10))-LEN(SUBSTITUTE(IF(_xlfn.ISFORMULA('#_ Page B'!H10),_xlfn.FORMULATEXT('#_ Page B'!H10),'#_ Page B'!H10),"$",""))),TRUE,FALSE),"MissingAbsMsg",TRUE,"PerfectMsg")</f>
        <v/>
      </c>
      <c r="K10" s="113">
        <v>0</v>
      </c>
      <c r="L10" s="113"/>
      <c r="M10" s="127" t="str">
        <f ca="1">_xlfn.IFS(ISBLANK(' Page B'!M10),"",IF(NOT(ISNA('#_ Page B'!M10)),IF(ISNA(' Page B'!M10),TRUE,FALSE),FALSE),"StuNAMsg",IF(AND(ISNA('#_ Page B'!M10),ISNA(' Page B'!M10)),TRUE,FALSE),"PerfectMsg",IF(NOT(ISERROR('#_ Page B'!M10)),IF(ISERROR(' Page B'!M10),TRUE,FALSE),FALSE),"StuErrorMsg",IF(TYPE('#_ Page B'!M10)&lt;&gt;TYPE(' Page B'!M10),TRUE,FALSE),"WrongTypeMsg",IF(_xlfn.ISFORMULA('#_ Page B'!M10),IF(NOT(_xlfn.ISFORMULA(' Page B'!M10)),TRUE),FALSE),"MissingFormulaMsg",IF(NOT(AND(ISNUMBER(FIND("[",_xlfn.FORMULATEXT('#_ Page B'!M10))),ISNUMBER(FIND("!",_xlfn.FORMULATEXT('#_ Page B'!M10))))),AND(ISNUMBER(FIND("[",_xlfn.FORMULATEXT(' Page B'!M10))),ISNUMBER(FIND("!",_xlfn.FORMULATEXT(' Page B'!M10)))),FALSE),"ExternalRefsMsg",IF(ISNUMBER('#_ Page B'!M10),IF(ABS('#_ Page B'!M10-' Page B'!M10)&gt;0.00001,TRUE,FALSE),IF('#_ Page B'!M10&lt;&gt;' Page B'!M10,TRUE,FALSE)),IF(ISNUMBER('#_ Page B'!M10),IF('#_ Page B'!M10&gt;' Page B'!M10,"TooLow","TooHigh"),"WrongAnswer"),NOT(_xlfn.ISFORMULA('#_ Page B'!M10)),"PerfectMsg",IF((LEN(SUBSTITUTE(SUBSTITUTE(SUBSTITUTE(SUBSTITUTE(SUBSTITUTE(SUBSTITUTE(SUBSTITUTE(SUBSTITUTE(SUBSTITUTE(SUBSTITUTE(SUBSTITUTE(SUBSTITUTE(SUBSTITUTE(SUBSTITUTE(SUBSTITUTE(SUBSTITUTE(SUBSTITUTE(SUBSTITUTE(SUBSTITUTE(SUBSTITUTE(SUBSTITUTE(SUBSTITUTE(SUBSTITUTE(SUBSTITUTE(IF(_xlfn.ISFORMULA(' Page B'!M10),_xlfn.FORMULATEXT(' Page B'!M10),' Page B'!M10),"9","#"),"8","#"),"7","#"),"6","#"),"5","#"),"4","#"),"3","#"),"2","#"),"1","#"),"0","#"),CHAR(10),""),"$",""),"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 Page B'!M10),_xlfn.FORMULATEXT(' Page B'!M10),' Page B'!M10),"9","#"),"8","#"),"7","#"),"6","#"),"5","#"),"4","#"),"3","#"),"2","#"),"1","#"),"0","#"),CHAR(10),""),"$",""),"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 Page B'!M10),_xlfn.FORMULATEXT('#_ Page B'!M10),'#_ Page B'!M10),"9","#"),"8","#"),"7","#"),"6","#"),"5","#"),"4","#"),"3","#"),"2","#"),"1","#"),"0","#"),CHAR(10),""),"$",""),"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 Page B'!M10),_xlfn.FORMULATEXT('#_ Page B'!M10),'#_ Page B'!M10),"9","#"),"8","#"),"7","#"),"6","#"),"5","#"),"4","#"),"3","#"),"2","#"),"1","#"),"0","#"),CHAR(10),""),"$","")," ",""),",","@"),"&gt;","@"),"&lt;","@"),"=","@"),")","@"),"(","@"),"^","@"),"/","@"),"+","@"),"*","@"),"-","@"),"@#","")))/2,TRUE,FALSE),"HardCodeMsg",IF(LEN(IF(_xlfn.ISFORMULA(' Page B'!M10),_xlfn.FORMULATEXT(' Page B'!M10),' Page B'!M10))-LEN(SUBSTITUTE(IF(_xlfn.ISFORMULA(' Page B'!M10),_xlfn.FORMULATEXT(' Page B'!M10),' Page B'!M10),"""",""))&gt;LEN(IF(_xlfn.ISFORMULA('#_ Page B'!M10),_xlfn.FORMULATEXT('#_ Page B'!M10),'#_ Page B'!M10))-LEN(SUBSTITUTE(IF(_xlfn.ISFORMULA('#_ Page B'!M10),_xlfn.FORMULATEXT('#_ Page B'!M10),'#_ Page B'!M10),"""","")),TRUE,FALSE),"HardQuoteMsg",IF(LEN(IF(_xlfn.ISFORMULA(' Page B'!M10),_xlfn.FORMULATEXT(' Page B'!M10),' Page B'!M10))-LEN(SUBSTITUTE(IF(_xlfn.ISFORMULA(' Page B'!M10),_xlfn.FORMULATEXT(' Page B'!M10),' Page B'!M10),"$",""))&lt;0.5*(LEN(IF(_xlfn.ISFORMULA('#_ Page B'!M10),_xlfn.FORMULATEXT('#_ Page B'!M10),'#_ Page B'!M10))-LEN(SUBSTITUTE(IF(_xlfn.ISFORMULA('#_ Page B'!M10),_xlfn.FORMULATEXT('#_ Page B'!M10),'#_ Page B'!M10),"$",""))),TRUE,FALSE),"MissingAbsMsg",TRUE,"PerfectMsg")</f>
        <v/>
      </c>
    </row>
    <row r="11" spans="1:15" x14ac:dyDescent="0.15">
      <c r="B11" s="114">
        <v>0</v>
      </c>
      <c r="C11" s="114">
        <v>0</v>
      </c>
      <c r="D11" s="116" t="str">
        <f ca="1">_xlfn.IFS(ISBLANK(' Page B'!D11),"",IF(NOT(ISNA('#_ Page B'!D11)),IF(ISNA(' Page B'!D11),TRUE,FALSE),FALSE),"StuNAMsg",IF(AND(ISNA('#_ Page B'!D11),ISNA(' Page B'!D11)),TRUE,FALSE),"PerfectMsg",IF(NOT(ISERROR('#_ Page B'!D11)),IF(ISERROR(' Page B'!D11),TRUE,FALSE),FALSE),"StuErrorMsg",IF(TYPE('#_ Page B'!D11)&lt;&gt;TYPE(' Page B'!D11),TRUE,FALSE),"WrongTypeMsg",IF(_xlfn.ISFORMULA('#_ Page B'!D11),IF(NOT(_xlfn.ISFORMULA(' Page B'!D11)),TRUE),FALSE),"MissingFormulaMsg",IF(NOT(AND(ISNUMBER(FIND("[",_xlfn.FORMULATEXT('#_ Page B'!D11))),ISNUMBER(FIND("!",_xlfn.FORMULATEXT('#_ Page B'!D11))))),AND(ISNUMBER(FIND("[",_xlfn.FORMULATEXT(' Page B'!D11))),ISNUMBER(FIND("!",_xlfn.FORMULATEXT(' Page B'!D11)))),FALSE),"ExternalRefsMsg",IF(ISNUMBER('#_ Page B'!D11),IF(ABS('#_ Page B'!D11-' Page B'!D11)&gt;0.00001,TRUE,FALSE),IF('#_ Page B'!D11&lt;&gt;' Page B'!D11,TRUE,FALSE)),IF(ISNUMBER('#_ Page B'!D11),IF('#_ Page B'!D11&gt;' Page B'!D11,"TooLow","TooHigh"),"WrongAnswer"),NOT(_xlfn.ISFORMULA('#_ Page B'!D11)),"PerfectMsg",IF((LEN(SUBSTITUTE(SUBSTITUTE(SUBSTITUTE(SUBSTITUTE(SUBSTITUTE(SUBSTITUTE(SUBSTITUTE(SUBSTITUTE(SUBSTITUTE(SUBSTITUTE(SUBSTITUTE(SUBSTITUTE(SUBSTITUTE(SUBSTITUTE(SUBSTITUTE(SUBSTITUTE(SUBSTITUTE(SUBSTITUTE(SUBSTITUTE(SUBSTITUTE(SUBSTITUTE(SUBSTITUTE(SUBSTITUTE(SUBSTITUTE(IF(_xlfn.ISFORMULA(' Page B'!D11),_xlfn.FORMULATEXT(' Page B'!D11),' Page B'!D11),"9","#"),"8","#"),"7","#"),"6","#"),"5","#"),"4","#"),"3","#"),"2","#"),"1","#"),"0","#"),CHAR(10),""),"$",""),"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 Page B'!D11),_xlfn.FORMULATEXT(' Page B'!D11),' Page B'!D11),"9","#"),"8","#"),"7","#"),"6","#"),"5","#"),"4","#"),"3","#"),"2","#"),"1","#"),"0","#"),CHAR(10),""),"$",""),"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 Page B'!D11),_xlfn.FORMULATEXT('#_ Page B'!D11),'#_ Page B'!D11),"9","#"),"8","#"),"7","#"),"6","#"),"5","#"),"4","#"),"3","#"),"2","#"),"1","#"),"0","#"),CHAR(10),""),"$",""),"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 Page B'!D11),_xlfn.FORMULATEXT('#_ Page B'!D11),'#_ Page B'!D11),"9","#"),"8","#"),"7","#"),"6","#"),"5","#"),"4","#"),"3","#"),"2","#"),"1","#"),"0","#"),CHAR(10),""),"$","")," ",""),",","@"),"&gt;","@"),"&lt;","@"),"=","@"),")","@"),"(","@"),"^","@"),"/","@"),"+","@"),"*","@"),"-","@"),"@#","")))/2,TRUE,FALSE),"HardCodeMsg",IF(LEN(IF(_xlfn.ISFORMULA(' Page B'!D11),_xlfn.FORMULATEXT(' Page B'!D11),' Page B'!D11))-LEN(SUBSTITUTE(IF(_xlfn.ISFORMULA(' Page B'!D11),_xlfn.FORMULATEXT(' Page B'!D11),' Page B'!D11),"""",""))&gt;LEN(IF(_xlfn.ISFORMULA('#_ Page B'!D11),_xlfn.FORMULATEXT('#_ Page B'!D11),'#_ Page B'!D11))-LEN(SUBSTITUTE(IF(_xlfn.ISFORMULA('#_ Page B'!D11),_xlfn.FORMULATEXT('#_ Page B'!D11),'#_ Page B'!D11),"""","")),TRUE,FALSE),"HardQuoteMsg",IF(LEN(IF(_xlfn.ISFORMULA(' Page B'!D11),_xlfn.FORMULATEXT(' Page B'!D11),' Page B'!D11))-LEN(SUBSTITUTE(IF(_xlfn.ISFORMULA(' Page B'!D11),_xlfn.FORMULATEXT(' Page B'!D11),' Page B'!D11),"$",""))&lt;0.5*(LEN(IF(_xlfn.ISFORMULA('#_ Page B'!D11),_xlfn.FORMULATEXT('#_ Page B'!D11),'#_ Page B'!D11))-LEN(SUBSTITUTE(IF(_xlfn.ISFORMULA('#_ Page B'!D11),_xlfn.FORMULATEXT('#_ Page B'!D11),'#_ Page B'!D11),"$",""))),TRUE,FALSE),"MissingAbsMsg",TRUE,"PerfectMsg")</f>
        <v/>
      </c>
      <c r="E11" s="116" t="str">
        <f ca="1">_xlfn.IFS(ISBLANK(' Page B'!E11),"",IF(NOT(ISNA('#_ Page B'!E11)),IF(ISNA(' Page B'!E11),TRUE,FALSE),FALSE),"StuNAMsg",IF(AND(ISNA('#_ Page B'!E11),ISNA(' Page B'!E11)),TRUE,FALSE),"PerfectMsg",IF(NOT(ISERROR('#_ Page B'!E11)),IF(ISERROR(' Page B'!E11),TRUE,FALSE),FALSE),"StuErrorMsg",IF(TYPE('#_ Page B'!E11)&lt;&gt;TYPE(' Page B'!E11),TRUE,FALSE),"WrongTypeMsg",IF(_xlfn.ISFORMULA('#_ Page B'!E11),IF(NOT(_xlfn.ISFORMULA(' Page B'!E11)),TRUE),FALSE),"MissingFormulaMsg",IF(NOT(AND(ISNUMBER(FIND("[",_xlfn.FORMULATEXT('#_ Page B'!E11))),ISNUMBER(FIND("!",_xlfn.FORMULATEXT('#_ Page B'!E11))))),AND(ISNUMBER(FIND("[",_xlfn.FORMULATEXT(' Page B'!E11))),ISNUMBER(FIND("!",_xlfn.FORMULATEXT(' Page B'!E11)))),FALSE),"ExternalRefsMsg",IF(ISNUMBER('#_ Page B'!E11),IF(ABS('#_ Page B'!E11-' Page B'!E11)&gt;0.00001,TRUE,FALSE),IF('#_ Page B'!E11&lt;&gt;' Page B'!E11,TRUE,FALSE)),IF(ISNUMBER('#_ Page B'!E11),IF('#_ Page B'!E11&gt;' Page B'!E11,"TooLow","TooHigh"),"WrongAnswer"),NOT(_xlfn.ISFORMULA('#_ Page B'!E11)),"PerfectMsg",IF((LEN(SUBSTITUTE(SUBSTITUTE(SUBSTITUTE(SUBSTITUTE(SUBSTITUTE(SUBSTITUTE(SUBSTITUTE(SUBSTITUTE(SUBSTITUTE(SUBSTITUTE(SUBSTITUTE(SUBSTITUTE(SUBSTITUTE(SUBSTITUTE(SUBSTITUTE(SUBSTITUTE(SUBSTITUTE(SUBSTITUTE(SUBSTITUTE(SUBSTITUTE(SUBSTITUTE(SUBSTITUTE(SUBSTITUTE(SUBSTITUTE(IF(_xlfn.ISFORMULA(' Page B'!E11),_xlfn.FORMULATEXT(' Page B'!E11),' Page B'!E11),"9","#"),"8","#"),"7","#"),"6","#"),"5","#"),"4","#"),"3","#"),"2","#"),"1","#"),"0","#"),CHAR(10),""),"$",""),"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 Page B'!E11),_xlfn.FORMULATEXT(' Page B'!E11),' Page B'!E11),"9","#"),"8","#"),"7","#"),"6","#"),"5","#"),"4","#"),"3","#"),"2","#"),"1","#"),"0","#"),CHAR(10),""),"$",""),"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 Page B'!E11),_xlfn.FORMULATEXT('#_ Page B'!E11),'#_ Page B'!E11),"9","#"),"8","#"),"7","#"),"6","#"),"5","#"),"4","#"),"3","#"),"2","#"),"1","#"),"0","#"),CHAR(10),""),"$",""),"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 Page B'!E11),_xlfn.FORMULATEXT('#_ Page B'!E11),'#_ Page B'!E11),"9","#"),"8","#"),"7","#"),"6","#"),"5","#"),"4","#"),"3","#"),"2","#"),"1","#"),"0","#"),CHAR(10),""),"$","")," ",""),",","@"),"&gt;","@"),"&lt;","@"),"=","@"),")","@"),"(","@"),"^","@"),"/","@"),"+","@"),"*","@"),"-","@"),"@#","")))/2,TRUE,FALSE),"HardCodeMsg",IF(LEN(IF(_xlfn.ISFORMULA(' Page B'!E11),_xlfn.FORMULATEXT(' Page B'!E11),' Page B'!E11))-LEN(SUBSTITUTE(IF(_xlfn.ISFORMULA(' Page B'!E11),_xlfn.FORMULATEXT(' Page B'!E11),' Page B'!E11),"""",""))&gt;LEN(IF(_xlfn.ISFORMULA('#_ Page B'!E11),_xlfn.FORMULATEXT('#_ Page B'!E11),'#_ Page B'!E11))-LEN(SUBSTITUTE(IF(_xlfn.ISFORMULA('#_ Page B'!E11),_xlfn.FORMULATEXT('#_ Page B'!E11),'#_ Page B'!E11),"""","")),TRUE,FALSE),"HardQuoteMsg",IF(LEN(IF(_xlfn.ISFORMULA(' Page B'!E11),_xlfn.FORMULATEXT(' Page B'!E11),' Page B'!E11))-LEN(SUBSTITUTE(IF(_xlfn.ISFORMULA(' Page B'!E11),_xlfn.FORMULATEXT(' Page B'!E11),' Page B'!E11),"$",""))&lt;0.5*(LEN(IF(_xlfn.ISFORMULA('#_ Page B'!E11),_xlfn.FORMULATEXT('#_ Page B'!E11),'#_ Page B'!E11))-LEN(SUBSTITUTE(IF(_xlfn.ISFORMULA('#_ Page B'!E11),_xlfn.FORMULATEXT('#_ Page B'!E11),'#_ Page B'!E11),"$",""))),TRUE,FALSE),"MissingAbsMsg",TRUE,"PerfectMsg")</f>
        <v/>
      </c>
      <c r="F11" s="116" t="str">
        <f ca="1">_xlfn.IFS(ISBLANK(' Page B'!F11),"",IF(NOT(ISNA('#_ Page B'!F11)),IF(ISNA(' Page B'!F11),TRUE,FALSE),FALSE),"StuNAMsg",IF(AND(ISNA('#_ Page B'!F11),ISNA(' Page B'!F11)),TRUE,FALSE),"PerfectMsg",IF(NOT(ISERROR('#_ Page B'!F11)),IF(ISERROR(' Page B'!F11),TRUE,FALSE),FALSE),"StuErrorMsg",IF(TYPE('#_ Page B'!F11)&lt;&gt;TYPE(' Page B'!F11),TRUE,FALSE),"WrongTypeMsg",IF(_xlfn.ISFORMULA('#_ Page B'!F11),IF(NOT(_xlfn.ISFORMULA(' Page B'!F11)),TRUE),FALSE),"MissingFormulaMsg",IF(NOT(AND(ISNUMBER(FIND("[",_xlfn.FORMULATEXT('#_ Page B'!F11))),ISNUMBER(FIND("!",_xlfn.FORMULATEXT('#_ Page B'!F11))))),AND(ISNUMBER(FIND("[",_xlfn.FORMULATEXT(' Page B'!F11))),ISNUMBER(FIND("!",_xlfn.FORMULATEXT(' Page B'!F11)))),FALSE),"ExternalRefsMsg",IF(ISNUMBER('#_ Page B'!F11),IF(ABS('#_ Page B'!F11-' Page B'!F11)&gt;0.00001,TRUE,FALSE),IF('#_ Page B'!F11&lt;&gt;' Page B'!F11,TRUE,FALSE)),IF(ISNUMBER('#_ Page B'!F11),IF('#_ Page B'!F11&gt;' Page B'!F11,"TooLow","TooHigh"),"WrongAnswer"),NOT(_xlfn.ISFORMULA('#_ Page B'!F11)),"PerfectMsg",IF((LEN(SUBSTITUTE(SUBSTITUTE(SUBSTITUTE(SUBSTITUTE(SUBSTITUTE(SUBSTITUTE(SUBSTITUTE(SUBSTITUTE(SUBSTITUTE(SUBSTITUTE(SUBSTITUTE(SUBSTITUTE(SUBSTITUTE(SUBSTITUTE(SUBSTITUTE(SUBSTITUTE(SUBSTITUTE(SUBSTITUTE(SUBSTITUTE(SUBSTITUTE(SUBSTITUTE(SUBSTITUTE(SUBSTITUTE(SUBSTITUTE(IF(_xlfn.ISFORMULA(' Page B'!F11),_xlfn.FORMULATEXT(' Page B'!F11),' Page B'!F11),"9","#"),"8","#"),"7","#"),"6","#"),"5","#"),"4","#"),"3","#"),"2","#"),"1","#"),"0","#"),CHAR(10),""),"$",""),"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 Page B'!F11),_xlfn.FORMULATEXT(' Page B'!F11),' Page B'!F11),"9","#"),"8","#"),"7","#"),"6","#"),"5","#"),"4","#"),"3","#"),"2","#"),"1","#"),"0","#"),CHAR(10),""),"$",""),"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 Page B'!F11),_xlfn.FORMULATEXT('#_ Page B'!F11),'#_ Page B'!F11),"9","#"),"8","#"),"7","#"),"6","#"),"5","#"),"4","#"),"3","#"),"2","#"),"1","#"),"0","#"),CHAR(10),""),"$",""),"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 Page B'!F11),_xlfn.FORMULATEXT('#_ Page B'!F11),'#_ Page B'!F11),"9","#"),"8","#"),"7","#"),"6","#"),"5","#"),"4","#"),"3","#"),"2","#"),"1","#"),"0","#"),CHAR(10),""),"$","")," ",""),",","@"),"&gt;","@"),"&lt;","@"),"=","@"),")","@"),"(","@"),"^","@"),"/","@"),"+","@"),"*","@"),"-","@"),"@#","")))/2,TRUE,FALSE),"HardCodeMsg",IF(LEN(IF(_xlfn.ISFORMULA(' Page B'!F11),_xlfn.FORMULATEXT(' Page B'!F11),' Page B'!F11))-LEN(SUBSTITUTE(IF(_xlfn.ISFORMULA(' Page B'!F11),_xlfn.FORMULATEXT(' Page B'!F11),' Page B'!F11),"""",""))&gt;LEN(IF(_xlfn.ISFORMULA('#_ Page B'!F11),_xlfn.FORMULATEXT('#_ Page B'!F11),'#_ Page B'!F11))-LEN(SUBSTITUTE(IF(_xlfn.ISFORMULA('#_ Page B'!F11),_xlfn.FORMULATEXT('#_ Page B'!F11),'#_ Page B'!F11),"""","")),TRUE,FALSE),"HardQuoteMsg",IF(LEN(IF(_xlfn.ISFORMULA(' Page B'!F11),_xlfn.FORMULATEXT(' Page B'!F11),' Page B'!F11))-LEN(SUBSTITUTE(IF(_xlfn.ISFORMULA(' Page B'!F11),_xlfn.FORMULATEXT(' Page B'!F11),' Page B'!F11),"$",""))&lt;0.5*(LEN(IF(_xlfn.ISFORMULA('#_ Page B'!F11),_xlfn.FORMULATEXT('#_ Page B'!F11),'#_ Page B'!F11))-LEN(SUBSTITUTE(IF(_xlfn.ISFORMULA('#_ Page B'!F11),_xlfn.FORMULATEXT('#_ Page B'!F11),'#_ Page B'!F11),"$",""))),TRUE,FALSE),"MissingAbsMsg",TRUE,"PerfectMsg")</f>
        <v/>
      </c>
      <c r="G11" s="116" t="str">
        <f ca="1">_xlfn.IFS(ISBLANK(' Page B'!G11),"",IF(NOT(ISNA('#_ Page B'!G11)),IF(ISNA(' Page B'!G11),TRUE,FALSE),FALSE),"StuNAMsg",IF(AND(ISNA('#_ Page B'!G11),ISNA(' Page B'!G11)),TRUE,FALSE),"PerfectMsg",IF(NOT(ISERROR('#_ Page B'!G11)),IF(ISERROR(' Page B'!G11),TRUE,FALSE),FALSE),"StuErrorMsg",IF(TYPE('#_ Page B'!G11)&lt;&gt;TYPE(' Page B'!G11),TRUE,FALSE),"WrongTypeMsg",IF(_xlfn.ISFORMULA('#_ Page B'!G11),IF(NOT(_xlfn.ISFORMULA(' Page B'!G11)),TRUE),FALSE),"MissingFormulaMsg",IF(NOT(AND(ISNUMBER(FIND("[",_xlfn.FORMULATEXT('#_ Page B'!G11))),ISNUMBER(FIND("!",_xlfn.FORMULATEXT('#_ Page B'!G11))))),AND(ISNUMBER(FIND("[",_xlfn.FORMULATEXT(' Page B'!G11))),ISNUMBER(FIND("!",_xlfn.FORMULATEXT(' Page B'!G11)))),FALSE),"ExternalRefsMsg",IF(ISNUMBER('#_ Page B'!G11),IF(ABS('#_ Page B'!G11-' Page B'!G11)&gt;0.00001,TRUE,FALSE),IF('#_ Page B'!G11&lt;&gt;' Page B'!G11,TRUE,FALSE)),IF(ISNUMBER('#_ Page B'!G11),IF('#_ Page B'!G11&gt;' Page B'!G11,"TooLow","TooHigh"),"WrongAnswer"),NOT(_xlfn.ISFORMULA('#_ Page B'!G11)),"PerfectMsg",IF((LEN(SUBSTITUTE(SUBSTITUTE(SUBSTITUTE(SUBSTITUTE(SUBSTITUTE(SUBSTITUTE(SUBSTITUTE(SUBSTITUTE(SUBSTITUTE(SUBSTITUTE(SUBSTITUTE(SUBSTITUTE(SUBSTITUTE(SUBSTITUTE(SUBSTITUTE(SUBSTITUTE(SUBSTITUTE(SUBSTITUTE(SUBSTITUTE(SUBSTITUTE(SUBSTITUTE(SUBSTITUTE(SUBSTITUTE(SUBSTITUTE(IF(_xlfn.ISFORMULA(' Page B'!G11),_xlfn.FORMULATEXT(' Page B'!G11),' Page B'!G11),"9","#"),"8","#"),"7","#"),"6","#"),"5","#"),"4","#"),"3","#"),"2","#"),"1","#"),"0","#"),CHAR(10),""),"$",""),"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 Page B'!G11),_xlfn.FORMULATEXT(' Page B'!G11),' Page B'!G11),"9","#"),"8","#"),"7","#"),"6","#"),"5","#"),"4","#"),"3","#"),"2","#"),"1","#"),"0","#"),CHAR(10),""),"$",""),"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 Page B'!G11),_xlfn.FORMULATEXT('#_ Page B'!G11),'#_ Page B'!G11),"9","#"),"8","#"),"7","#"),"6","#"),"5","#"),"4","#"),"3","#"),"2","#"),"1","#"),"0","#"),CHAR(10),""),"$",""),"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 Page B'!G11),_xlfn.FORMULATEXT('#_ Page B'!G11),'#_ Page B'!G11),"9","#"),"8","#"),"7","#"),"6","#"),"5","#"),"4","#"),"3","#"),"2","#"),"1","#"),"0","#"),CHAR(10),""),"$","")," ",""),",","@"),"&gt;","@"),"&lt;","@"),"=","@"),")","@"),"(","@"),"^","@"),"/","@"),"+","@"),"*","@"),"-","@"),"@#","")))/2,TRUE,FALSE),"HardCodeMsg",IF(LEN(IF(_xlfn.ISFORMULA(' Page B'!G11),_xlfn.FORMULATEXT(' Page B'!G11),' Page B'!G11))-LEN(SUBSTITUTE(IF(_xlfn.ISFORMULA(' Page B'!G11),_xlfn.FORMULATEXT(' Page B'!G11),' Page B'!G11),"""",""))&gt;LEN(IF(_xlfn.ISFORMULA('#_ Page B'!G11),_xlfn.FORMULATEXT('#_ Page B'!G11),'#_ Page B'!G11))-LEN(SUBSTITUTE(IF(_xlfn.ISFORMULA('#_ Page B'!G11),_xlfn.FORMULATEXT('#_ Page B'!G11),'#_ Page B'!G11),"""","")),TRUE,FALSE),"HardQuoteMsg",IF(LEN(IF(_xlfn.ISFORMULA(' Page B'!G11),_xlfn.FORMULATEXT(' Page B'!G11),' Page B'!G11))-LEN(SUBSTITUTE(IF(_xlfn.ISFORMULA(' Page B'!G11),_xlfn.FORMULATEXT(' Page B'!G11),' Page B'!G11),"$",""))&lt;0.5*(LEN(IF(_xlfn.ISFORMULA('#_ Page B'!G11),_xlfn.FORMULATEXT('#_ Page B'!G11),'#_ Page B'!G11))-LEN(SUBSTITUTE(IF(_xlfn.ISFORMULA('#_ Page B'!G11),_xlfn.FORMULATEXT('#_ Page B'!G11),'#_ Page B'!G11),"$",""))),TRUE,FALSE),"MissingAbsMsg",TRUE,"PerfectMsg")</f>
        <v/>
      </c>
      <c r="H11" s="116" t="str">
        <f ca="1">_xlfn.IFS(ISBLANK(' Page B'!H11),"",IF(NOT(ISNA('#_ Page B'!H11)),IF(ISNA(' Page B'!H11),TRUE,FALSE),FALSE),"StuNAMsg",IF(AND(ISNA('#_ Page B'!H11),ISNA(' Page B'!H11)),TRUE,FALSE),"PerfectMsg",IF(NOT(ISERROR('#_ Page B'!H11)),IF(ISERROR(' Page B'!H11),TRUE,FALSE),FALSE),"StuErrorMsg",IF(TYPE('#_ Page B'!H11)&lt;&gt;TYPE(' Page B'!H11),TRUE,FALSE),"WrongTypeMsg",IF(_xlfn.ISFORMULA('#_ Page B'!H11),IF(NOT(_xlfn.ISFORMULA(' Page B'!H11)),TRUE),FALSE),"MissingFormulaMsg",IF(NOT(AND(ISNUMBER(FIND("[",_xlfn.FORMULATEXT('#_ Page B'!H11))),ISNUMBER(FIND("!",_xlfn.FORMULATEXT('#_ Page B'!H11))))),AND(ISNUMBER(FIND("[",_xlfn.FORMULATEXT(' Page B'!H11))),ISNUMBER(FIND("!",_xlfn.FORMULATEXT(' Page B'!H11)))),FALSE),"ExternalRefsMsg",IF(ISNUMBER('#_ Page B'!H11),IF(ABS('#_ Page B'!H11-' Page B'!H11)&gt;0.00001,TRUE,FALSE),IF('#_ Page B'!H11&lt;&gt;' Page B'!H11,TRUE,FALSE)),IF(ISNUMBER('#_ Page B'!H11),IF('#_ Page B'!H11&gt;' Page B'!H11,"TooLow","TooHigh"),"WrongAnswer"),NOT(_xlfn.ISFORMULA('#_ Page B'!H11)),"PerfectMsg",IF((LEN(SUBSTITUTE(SUBSTITUTE(SUBSTITUTE(SUBSTITUTE(SUBSTITUTE(SUBSTITUTE(SUBSTITUTE(SUBSTITUTE(SUBSTITUTE(SUBSTITUTE(SUBSTITUTE(SUBSTITUTE(SUBSTITUTE(SUBSTITUTE(SUBSTITUTE(SUBSTITUTE(SUBSTITUTE(SUBSTITUTE(SUBSTITUTE(SUBSTITUTE(SUBSTITUTE(SUBSTITUTE(SUBSTITUTE(SUBSTITUTE(IF(_xlfn.ISFORMULA(' Page B'!H11),_xlfn.FORMULATEXT(' Page B'!H11),' Page B'!H11),"9","#"),"8","#"),"7","#"),"6","#"),"5","#"),"4","#"),"3","#"),"2","#"),"1","#"),"0","#"),CHAR(10),""),"$",""),"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 Page B'!H11),_xlfn.FORMULATEXT(' Page B'!H11),' Page B'!H11),"9","#"),"8","#"),"7","#"),"6","#"),"5","#"),"4","#"),"3","#"),"2","#"),"1","#"),"0","#"),CHAR(10),""),"$",""),"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 Page B'!H11),_xlfn.FORMULATEXT('#_ Page B'!H11),'#_ Page B'!H11),"9","#"),"8","#"),"7","#"),"6","#"),"5","#"),"4","#"),"3","#"),"2","#"),"1","#"),"0","#"),CHAR(10),""),"$",""),"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 Page B'!H11),_xlfn.FORMULATEXT('#_ Page B'!H11),'#_ Page B'!H11),"9","#"),"8","#"),"7","#"),"6","#"),"5","#"),"4","#"),"3","#"),"2","#"),"1","#"),"0","#"),CHAR(10),""),"$","")," ",""),",","@"),"&gt;","@"),"&lt;","@"),"=","@"),")","@"),"(","@"),"^","@"),"/","@"),"+","@"),"*","@"),"-","@"),"@#","")))/2,TRUE,FALSE),"HardCodeMsg",IF(LEN(IF(_xlfn.ISFORMULA(' Page B'!H11),_xlfn.FORMULATEXT(' Page B'!H11),' Page B'!H11))-LEN(SUBSTITUTE(IF(_xlfn.ISFORMULA(' Page B'!H11),_xlfn.FORMULATEXT(' Page B'!H11),' Page B'!H11),"""",""))&gt;LEN(IF(_xlfn.ISFORMULA('#_ Page B'!H11),_xlfn.FORMULATEXT('#_ Page B'!H11),'#_ Page B'!H11))-LEN(SUBSTITUTE(IF(_xlfn.ISFORMULA('#_ Page B'!H11),_xlfn.FORMULATEXT('#_ Page B'!H11),'#_ Page B'!H11),"""","")),TRUE,FALSE),"HardQuoteMsg",IF(LEN(IF(_xlfn.ISFORMULA(' Page B'!H11),_xlfn.FORMULATEXT(' Page B'!H11),' Page B'!H11))-LEN(SUBSTITUTE(IF(_xlfn.ISFORMULA(' Page B'!H11),_xlfn.FORMULATEXT(' Page B'!H11),' Page B'!H11),"$",""))&lt;0.5*(LEN(IF(_xlfn.ISFORMULA('#_ Page B'!H11),_xlfn.FORMULATEXT('#_ Page B'!H11),'#_ Page B'!H11))-LEN(SUBSTITUTE(IF(_xlfn.ISFORMULA('#_ Page B'!H11),_xlfn.FORMULATEXT('#_ Page B'!H11),'#_ Page B'!H11),"$",""))),TRUE,FALSE),"MissingAbsMsg",TRUE,"PerfectMsg")</f>
        <v/>
      </c>
      <c r="K11" s="113">
        <v>0</v>
      </c>
      <c r="L11" s="113"/>
      <c r="M11" s="127" t="str">
        <f ca="1">_xlfn.IFS(ISBLANK(' Page B'!M11),"",IF(NOT(ISNA('#_ Page B'!M11)),IF(ISNA(' Page B'!M11),TRUE,FALSE),FALSE),"StuNAMsg",IF(AND(ISNA('#_ Page B'!M11),ISNA(' Page B'!M11)),TRUE,FALSE),"PerfectMsg",IF(NOT(ISERROR('#_ Page B'!M11)),IF(ISERROR(' Page B'!M11),TRUE,FALSE),FALSE),"StuErrorMsg",IF(TYPE('#_ Page B'!M11)&lt;&gt;TYPE(' Page B'!M11),TRUE,FALSE),"WrongTypeMsg",IF(_xlfn.ISFORMULA('#_ Page B'!M11),IF(NOT(_xlfn.ISFORMULA(' Page B'!M11)),TRUE),FALSE),"MissingFormulaMsg",IF(NOT(AND(ISNUMBER(FIND("[",_xlfn.FORMULATEXT('#_ Page B'!M11))),ISNUMBER(FIND("!",_xlfn.FORMULATEXT('#_ Page B'!M11))))),AND(ISNUMBER(FIND("[",_xlfn.FORMULATEXT(' Page B'!M11))),ISNUMBER(FIND("!",_xlfn.FORMULATEXT(' Page B'!M11)))),FALSE),"ExternalRefsMsg",IF(ISNUMBER('#_ Page B'!M11),IF(ABS('#_ Page B'!M11-' Page B'!M11)&gt;0.00001,TRUE,FALSE),IF('#_ Page B'!M11&lt;&gt;' Page B'!M11,TRUE,FALSE)),IF(ISNUMBER('#_ Page B'!M11),IF('#_ Page B'!M11&gt;' Page B'!M11,"TooLow","TooHigh"),"WrongAnswer"),NOT(_xlfn.ISFORMULA('#_ Page B'!M11)),"PerfectMsg",IF((LEN(SUBSTITUTE(SUBSTITUTE(SUBSTITUTE(SUBSTITUTE(SUBSTITUTE(SUBSTITUTE(SUBSTITUTE(SUBSTITUTE(SUBSTITUTE(SUBSTITUTE(SUBSTITUTE(SUBSTITUTE(SUBSTITUTE(SUBSTITUTE(SUBSTITUTE(SUBSTITUTE(SUBSTITUTE(SUBSTITUTE(SUBSTITUTE(SUBSTITUTE(SUBSTITUTE(SUBSTITUTE(SUBSTITUTE(SUBSTITUTE(IF(_xlfn.ISFORMULA(' Page B'!M11),_xlfn.FORMULATEXT(' Page B'!M11),' Page B'!M11),"9","#"),"8","#"),"7","#"),"6","#"),"5","#"),"4","#"),"3","#"),"2","#"),"1","#"),"0","#"),CHAR(10),""),"$",""),"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 Page B'!M11),_xlfn.FORMULATEXT(' Page B'!M11),' Page B'!M11),"9","#"),"8","#"),"7","#"),"6","#"),"5","#"),"4","#"),"3","#"),"2","#"),"1","#"),"0","#"),CHAR(10),""),"$",""),"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 Page B'!M11),_xlfn.FORMULATEXT('#_ Page B'!M11),'#_ Page B'!M11),"9","#"),"8","#"),"7","#"),"6","#"),"5","#"),"4","#"),"3","#"),"2","#"),"1","#"),"0","#"),CHAR(10),""),"$",""),"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 Page B'!M11),_xlfn.FORMULATEXT('#_ Page B'!M11),'#_ Page B'!M11),"9","#"),"8","#"),"7","#"),"6","#"),"5","#"),"4","#"),"3","#"),"2","#"),"1","#"),"0","#"),CHAR(10),""),"$","")," ",""),",","@"),"&gt;","@"),"&lt;","@"),"=","@"),")","@"),"(","@"),"^","@"),"/","@"),"+","@"),"*","@"),"-","@"),"@#","")))/2,TRUE,FALSE),"HardCodeMsg",IF(LEN(IF(_xlfn.ISFORMULA(' Page B'!M11),_xlfn.FORMULATEXT(' Page B'!M11),' Page B'!M11))-LEN(SUBSTITUTE(IF(_xlfn.ISFORMULA(' Page B'!M11),_xlfn.FORMULATEXT(' Page B'!M11),' Page B'!M11),"""",""))&gt;LEN(IF(_xlfn.ISFORMULA('#_ Page B'!M11),_xlfn.FORMULATEXT('#_ Page B'!M11),'#_ Page B'!M11))-LEN(SUBSTITUTE(IF(_xlfn.ISFORMULA('#_ Page B'!M11),_xlfn.FORMULATEXT('#_ Page B'!M11),'#_ Page B'!M11),"""","")),TRUE,FALSE),"HardQuoteMsg",IF(LEN(IF(_xlfn.ISFORMULA(' Page B'!M11),_xlfn.FORMULATEXT(' Page B'!M11),' Page B'!M11))-LEN(SUBSTITUTE(IF(_xlfn.ISFORMULA(' Page B'!M11),_xlfn.FORMULATEXT(' Page B'!M11),' Page B'!M11),"$",""))&lt;0.5*(LEN(IF(_xlfn.ISFORMULA('#_ Page B'!M11),_xlfn.FORMULATEXT('#_ Page B'!M11),'#_ Page B'!M11))-LEN(SUBSTITUTE(IF(_xlfn.ISFORMULA('#_ Page B'!M11),_xlfn.FORMULATEXT('#_ Page B'!M11),'#_ Page B'!M11),"$",""))),TRUE,FALSE),"MissingAbsMsg",TRUE,"PerfectMsg")</f>
        <v/>
      </c>
    </row>
    <row r="12" spans="1:15" x14ac:dyDescent="0.15">
      <c r="B12" s="114">
        <v>0</v>
      </c>
      <c r="C12" s="114">
        <v>0</v>
      </c>
      <c r="D12" s="116" t="str">
        <f ca="1">_xlfn.IFS(ISBLANK(' Page B'!D12),"",IF(NOT(ISNA('#_ Page B'!D12)),IF(ISNA(' Page B'!D12),TRUE,FALSE),FALSE),"StuNAMsg",IF(AND(ISNA('#_ Page B'!D12),ISNA(' Page B'!D12)),TRUE,FALSE),"PerfectMsg",IF(NOT(ISERROR('#_ Page B'!D12)),IF(ISERROR(' Page B'!D12),TRUE,FALSE),FALSE),"StuErrorMsg",IF(TYPE('#_ Page B'!D12)&lt;&gt;TYPE(' Page B'!D12),TRUE,FALSE),"WrongTypeMsg",IF(_xlfn.ISFORMULA('#_ Page B'!D12),IF(NOT(_xlfn.ISFORMULA(' Page B'!D12)),TRUE),FALSE),"MissingFormulaMsg",IF(NOT(AND(ISNUMBER(FIND("[",_xlfn.FORMULATEXT('#_ Page B'!D12))),ISNUMBER(FIND("!",_xlfn.FORMULATEXT('#_ Page B'!D12))))),AND(ISNUMBER(FIND("[",_xlfn.FORMULATEXT(' Page B'!D12))),ISNUMBER(FIND("!",_xlfn.FORMULATEXT(' Page B'!D12)))),FALSE),"ExternalRefsMsg",IF(ISNUMBER('#_ Page B'!D12),IF(ABS('#_ Page B'!D12-' Page B'!D12)&gt;0.00001,TRUE,FALSE),IF('#_ Page B'!D12&lt;&gt;' Page B'!D12,TRUE,FALSE)),IF(ISNUMBER('#_ Page B'!D12),IF('#_ Page B'!D12&gt;' Page B'!D12,"TooLow","TooHigh"),"WrongAnswer"),NOT(_xlfn.ISFORMULA('#_ Page B'!D12)),"PerfectMsg",IF((LEN(SUBSTITUTE(SUBSTITUTE(SUBSTITUTE(SUBSTITUTE(SUBSTITUTE(SUBSTITUTE(SUBSTITUTE(SUBSTITUTE(SUBSTITUTE(SUBSTITUTE(SUBSTITUTE(SUBSTITUTE(SUBSTITUTE(SUBSTITUTE(SUBSTITUTE(SUBSTITUTE(SUBSTITUTE(SUBSTITUTE(SUBSTITUTE(SUBSTITUTE(SUBSTITUTE(SUBSTITUTE(SUBSTITUTE(SUBSTITUTE(IF(_xlfn.ISFORMULA(' Page B'!D12),_xlfn.FORMULATEXT(' Page B'!D12),' Page B'!D12),"9","#"),"8","#"),"7","#"),"6","#"),"5","#"),"4","#"),"3","#"),"2","#"),"1","#"),"0","#"),CHAR(10),""),"$",""),"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 Page B'!D12),_xlfn.FORMULATEXT(' Page B'!D12),' Page B'!D12),"9","#"),"8","#"),"7","#"),"6","#"),"5","#"),"4","#"),"3","#"),"2","#"),"1","#"),"0","#"),CHAR(10),""),"$",""),"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 Page B'!D12),_xlfn.FORMULATEXT('#_ Page B'!D12),'#_ Page B'!D12),"9","#"),"8","#"),"7","#"),"6","#"),"5","#"),"4","#"),"3","#"),"2","#"),"1","#"),"0","#"),CHAR(10),""),"$",""),"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 Page B'!D12),_xlfn.FORMULATEXT('#_ Page B'!D12),'#_ Page B'!D12),"9","#"),"8","#"),"7","#"),"6","#"),"5","#"),"4","#"),"3","#"),"2","#"),"1","#"),"0","#"),CHAR(10),""),"$","")," ",""),",","@"),"&gt;","@"),"&lt;","@"),"=","@"),")","@"),"(","@"),"^","@"),"/","@"),"+","@"),"*","@"),"-","@"),"@#","")))/2,TRUE,FALSE),"HardCodeMsg",IF(LEN(IF(_xlfn.ISFORMULA(' Page B'!D12),_xlfn.FORMULATEXT(' Page B'!D12),' Page B'!D12))-LEN(SUBSTITUTE(IF(_xlfn.ISFORMULA(' Page B'!D12),_xlfn.FORMULATEXT(' Page B'!D12),' Page B'!D12),"""",""))&gt;LEN(IF(_xlfn.ISFORMULA('#_ Page B'!D12),_xlfn.FORMULATEXT('#_ Page B'!D12),'#_ Page B'!D12))-LEN(SUBSTITUTE(IF(_xlfn.ISFORMULA('#_ Page B'!D12),_xlfn.FORMULATEXT('#_ Page B'!D12),'#_ Page B'!D12),"""","")),TRUE,FALSE),"HardQuoteMsg",IF(LEN(IF(_xlfn.ISFORMULA(' Page B'!D12),_xlfn.FORMULATEXT(' Page B'!D12),' Page B'!D12))-LEN(SUBSTITUTE(IF(_xlfn.ISFORMULA(' Page B'!D12),_xlfn.FORMULATEXT(' Page B'!D12),' Page B'!D12),"$",""))&lt;0.5*(LEN(IF(_xlfn.ISFORMULA('#_ Page B'!D12),_xlfn.FORMULATEXT('#_ Page B'!D12),'#_ Page B'!D12))-LEN(SUBSTITUTE(IF(_xlfn.ISFORMULA('#_ Page B'!D12),_xlfn.FORMULATEXT('#_ Page B'!D12),'#_ Page B'!D12),"$",""))),TRUE,FALSE),"MissingAbsMsg",TRUE,"PerfectMsg")</f>
        <v/>
      </c>
      <c r="E12" s="116" t="str">
        <f ca="1">_xlfn.IFS(ISBLANK(' Page B'!E12),"",IF(NOT(ISNA('#_ Page B'!E12)),IF(ISNA(' Page B'!E12),TRUE,FALSE),FALSE),"StuNAMsg",IF(AND(ISNA('#_ Page B'!E12),ISNA(' Page B'!E12)),TRUE,FALSE),"PerfectMsg",IF(NOT(ISERROR('#_ Page B'!E12)),IF(ISERROR(' Page B'!E12),TRUE,FALSE),FALSE),"StuErrorMsg",IF(TYPE('#_ Page B'!E12)&lt;&gt;TYPE(' Page B'!E12),TRUE,FALSE),"WrongTypeMsg",IF(_xlfn.ISFORMULA('#_ Page B'!E12),IF(NOT(_xlfn.ISFORMULA(' Page B'!E12)),TRUE),FALSE),"MissingFormulaMsg",IF(NOT(AND(ISNUMBER(FIND("[",_xlfn.FORMULATEXT('#_ Page B'!E12))),ISNUMBER(FIND("!",_xlfn.FORMULATEXT('#_ Page B'!E12))))),AND(ISNUMBER(FIND("[",_xlfn.FORMULATEXT(' Page B'!E12))),ISNUMBER(FIND("!",_xlfn.FORMULATEXT(' Page B'!E12)))),FALSE),"ExternalRefsMsg",IF(ISNUMBER('#_ Page B'!E12),IF(ABS('#_ Page B'!E12-' Page B'!E12)&gt;0.00001,TRUE,FALSE),IF('#_ Page B'!E12&lt;&gt;' Page B'!E12,TRUE,FALSE)),IF(ISNUMBER('#_ Page B'!E12),IF('#_ Page B'!E12&gt;' Page B'!E12,"TooLow","TooHigh"),"WrongAnswer"),NOT(_xlfn.ISFORMULA('#_ Page B'!E12)),"PerfectMsg",IF((LEN(SUBSTITUTE(SUBSTITUTE(SUBSTITUTE(SUBSTITUTE(SUBSTITUTE(SUBSTITUTE(SUBSTITUTE(SUBSTITUTE(SUBSTITUTE(SUBSTITUTE(SUBSTITUTE(SUBSTITUTE(SUBSTITUTE(SUBSTITUTE(SUBSTITUTE(SUBSTITUTE(SUBSTITUTE(SUBSTITUTE(SUBSTITUTE(SUBSTITUTE(SUBSTITUTE(SUBSTITUTE(SUBSTITUTE(SUBSTITUTE(IF(_xlfn.ISFORMULA(' Page B'!E12),_xlfn.FORMULATEXT(' Page B'!E12),' Page B'!E12),"9","#"),"8","#"),"7","#"),"6","#"),"5","#"),"4","#"),"3","#"),"2","#"),"1","#"),"0","#"),CHAR(10),""),"$",""),"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 Page B'!E12),_xlfn.FORMULATEXT(' Page B'!E12),' Page B'!E12),"9","#"),"8","#"),"7","#"),"6","#"),"5","#"),"4","#"),"3","#"),"2","#"),"1","#"),"0","#"),CHAR(10),""),"$",""),"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 Page B'!E12),_xlfn.FORMULATEXT('#_ Page B'!E12),'#_ Page B'!E12),"9","#"),"8","#"),"7","#"),"6","#"),"5","#"),"4","#"),"3","#"),"2","#"),"1","#"),"0","#"),CHAR(10),""),"$",""),"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 Page B'!E12),_xlfn.FORMULATEXT('#_ Page B'!E12),'#_ Page B'!E12),"9","#"),"8","#"),"7","#"),"6","#"),"5","#"),"4","#"),"3","#"),"2","#"),"1","#"),"0","#"),CHAR(10),""),"$","")," ",""),",","@"),"&gt;","@"),"&lt;","@"),"=","@"),")","@"),"(","@"),"^","@"),"/","@"),"+","@"),"*","@"),"-","@"),"@#","")))/2,TRUE,FALSE),"HardCodeMsg",IF(LEN(IF(_xlfn.ISFORMULA(' Page B'!E12),_xlfn.FORMULATEXT(' Page B'!E12),' Page B'!E12))-LEN(SUBSTITUTE(IF(_xlfn.ISFORMULA(' Page B'!E12),_xlfn.FORMULATEXT(' Page B'!E12),' Page B'!E12),"""",""))&gt;LEN(IF(_xlfn.ISFORMULA('#_ Page B'!E12),_xlfn.FORMULATEXT('#_ Page B'!E12),'#_ Page B'!E12))-LEN(SUBSTITUTE(IF(_xlfn.ISFORMULA('#_ Page B'!E12),_xlfn.FORMULATEXT('#_ Page B'!E12),'#_ Page B'!E12),"""","")),TRUE,FALSE),"HardQuoteMsg",IF(LEN(IF(_xlfn.ISFORMULA(' Page B'!E12),_xlfn.FORMULATEXT(' Page B'!E12),' Page B'!E12))-LEN(SUBSTITUTE(IF(_xlfn.ISFORMULA(' Page B'!E12),_xlfn.FORMULATEXT(' Page B'!E12),' Page B'!E12),"$",""))&lt;0.5*(LEN(IF(_xlfn.ISFORMULA('#_ Page B'!E12),_xlfn.FORMULATEXT('#_ Page B'!E12),'#_ Page B'!E12))-LEN(SUBSTITUTE(IF(_xlfn.ISFORMULA('#_ Page B'!E12),_xlfn.FORMULATEXT('#_ Page B'!E12),'#_ Page B'!E12),"$",""))),TRUE,FALSE),"MissingAbsMsg",TRUE,"PerfectMsg")</f>
        <v/>
      </c>
      <c r="F12" s="116" t="str">
        <f ca="1">_xlfn.IFS(ISBLANK(' Page B'!F12),"",IF(NOT(ISNA('#_ Page B'!F12)),IF(ISNA(' Page B'!F12),TRUE,FALSE),FALSE),"StuNAMsg",IF(AND(ISNA('#_ Page B'!F12),ISNA(' Page B'!F12)),TRUE,FALSE),"PerfectMsg",IF(NOT(ISERROR('#_ Page B'!F12)),IF(ISERROR(' Page B'!F12),TRUE,FALSE),FALSE),"StuErrorMsg",IF(TYPE('#_ Page B'!F12)&lt;&gt;TYPE(' Page B'!F12),TRUE,FALSE),"WrongTypeMsg",IF(_xlfn.ISFORMULA('#_ Page B'!F12),IF(NOT(_xlfn.ISFORMULA(' Page B'!F12)),TRUE),FALSE),"MissingFormulaMsg",IF(NOT(AND(ISNUMBER(FIND("[",_xlfn.FORMULATEXT('#_ Page B'!F12))),ISNUMBER(FIND("!",_xlfn.FORMULATEXT('#_ Page B'!F12))))),AND(ISNUMBER(FIND("[",_xlfn.FORMULATEXT(' Page B'!F12))),ISNUMBER(FIND("!",_xlfn.FORMULATEXT(' Page B'!F12)))),FALSE),"ExternalRefsMsg",IF(ISNUMBER('#_ Page B'!F12),IF(ABS('#_ Page B'!F12-' Page B'!F12)&gt;0.00001,TRUE,FALSE),IF('#_ Page B'!F12&lt;&gt;' Page B'!F12,TRUE,FALSE)),IF(ISNUMBER('#_ Page B'!F12),IF('#_ Page B'!F12&gt;' Page B'!F12,"TooLow","TooHigh"),"WrongAnswer"),NOT(_xlfn.ISFORMULA('#_ Page B'!F12)),"PerfectMsg",IF((LEN(SUBSTITUTE(SUBSTITUTE(SUBSTITUTE(SUBSTITUTE(SUBSTITUTE(SUBSTITUTE(SUBSTITUTE(SUBSTITUTE(SUBSTITUTE(SUBSTITUTE(SUBSTITUTE(SUBSTITUTE(SUBSTITUTE(SUBSTITUTE(SUBSTITUTE(SUBSTITUTE(SUBSTITUTE(SUBSTITUTE(SUBSTITUTE(SUBSTITUTE(SUBSTITUTE(SUBSTITUTE(SUBSTITUTE(SUBSTITUTE(IF(_xlfn.ISFORMULA(' Page B'!F12),_xlfn.FORMULATEXT(' Page B'!F12),' Page B'!F12),"9","#"),"8","#"),"7","#"),"6","#"),"5","#"),"4","#"),"3","#"),"2","#"),"1","#"),"0","#"),CHAR(10),""),"$",""),"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 Page B'!F12),_xlfn.FORMULATEXT(' Page B'!F12),' Page B'!F12),"9","#"),"8","#"),"7","#"),"6","#"),"5","#"),"4","#"),"3","#"),"2","#"),"1","#"),"0","#"),CHAR(10),""),"$",""),"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 Page B'!F12),_xlfn.FORMULATEXT('#_ Page B'!F12),'#_ Page B'!F12),"9","#"),"8","#"),"7","#"),"6","#"),"5","#"),"4","#"),"3","#"),"2","#"),"1","#"),"0","#"),CHAR(10),""),"$",""),"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 Page B'!F12),_xlfn.FORMULATEXT('#_ Page B'!F12),'#_ Page B'!F12),"9","#"),"8","#"),"7","#"),"6","#"),"5","#"),"4","#"),"3","#"),"2","#"),"1","#"),"0","#"),CHAR(10),""),"$","")," ",""),",","@"),"&gt;","@"),"&lt;","@"),"=","@"),")","@"),"(","@"),"^","@"),"/","@"),"+","@"),"*","@"),"-","@"),"@#","")))/2,TRUE,FALSE),"HardCodeMsg",IF(LEN(IF(_xlfn.ISFORMULA(' Page B'!F12),_xlfn.FORMULATEXT(' Page B'!F12),' Page B'!F12))-LEN(SUBSTITUTE(IF(_xlfn.ISFORMULA(' Page B'!F12),_xlfn.FORMULATEXT(' Page B'!F12),' Page B'!F12),"""",""))&gt;LEN(IF(_xlfn.ISFORMULA('#_ Page B'!F12),_xlfn.FORMULATEXT('#_ Page B'!F12),'#_ Page B'!F12))-LEN(SUBSTITUTE(IF(_xlfn.ISFORMULA('#_ Page B'!F12),_xlfn.FORMULATEXT('#_ Page B'!F12),'#_ Page B'!F12),"""","")),TRUE,FALSE),"HardQuoteMsg",IF(LEN(IF(_xlfn.ISFORMULA(' Page B'!F12),_xlfn.FORMULATEXT(' Page B'!F12),' Page B'!F12))-LEN(SUBSTITUTE(IF(_xlfn.ISFORMULA(' Page B'!F12),_xlfn.FORMULATEXT(' Page B'!F12),' Page B'!F12),"$",""))&lt;0.5*(LEN(IF(_xlfn.ISFORMULA('#_ Page B'!F12),_xlfn.FORMULATEXT('#_ Page B'!F12),'#_ Page B'!F12))-LEN(SUBSTITUTE(IF(_xlfn.ISFORMULA('#_ Page B'!F12),_xlfn.FORMULATEXT('#_ Page B'!F12),'#_ Page B'!F12),"$",""))),TRUE,FALSE),"MissingAbsMsg",TRUE,"PerfectMsg")</f>
        <v/>
      </c>
      <c r="G12" s="116" t="str">
        <f ca="1">_xlfn.IFS(ISBLANK(' Page B'!G12),"",IF(NOT(ISNA('#_ Page B'!G12)),IF(ISNA(' Page B'!G12),TRUE,FALSE),FALSE),"StuNAMsg",IF(AND(ISNA('#_ Page B'!G12),ISNA(' Page B'!G12)),TRUE,FALSE),"PerfectMsg",IF(NOT(ISERROR('#_ Page B'!G12)),IF(ISERROR(' Page B'!G12),TRUE,FALSE),FALSE),"StuErrorMsg",IF(TYPE('#_ Page B'!G12)&lt;&gt;TYPE(' Page B'!G12),TRUE,FALSE),"WrongTypeMsg",IF(_xlfn.ISFORMULA('#_ Page B'!G12),IF(NOT(_xlfn.ISFORMULA(' Page B'!G12)),TRUE),FALSE),"MissingFormulaMsg",IF(NOT(AND(ISNUMBER(FIND("[",_xlfn.FORMULATEXT('#_ Page B'!G12))),ISNUMBER(FIND("!",_xlfn.FORMULATEXT('#_ Page B'!G12))))),AND(ISNUMBER(FIND("[",_xlfn.FORMULATEXT(' Page B'!G12))),ISNUMBER(FIND("!",_xlfn.FORMULATEXT(' Page B'!G12)))),FALSE),"ExternalRefsMsg",IF(ISNUMBER('#_ Page B'!G12),IF(ABS('#_ Page B'!G12-' Page B'!G12)&gt;0.00001,TRUE,FALSE),IF('#_ Page B'!G12&lt;&gt;' Page B'!G12,TRUE,FALSE)),IF(ISNUMBER('#_ Page B'!G12),IF('#_ Page B'!G12&gt;' Page B'!G12,"TooLow","TooHigh"),"WrongAnswer"),NOT(_xlfn.ISFORMULA('#_ Page B'!G12)),"PerfectMsg",IF((LEN(SUBSTITUTE(SUBSTITUTE(SUBSTITUTE(SUBSTITUTE(SUBSTITUTE(SUBSTITUTE(SUBSTITUTE(SUBSTITUTE(SUBSTITUTE(SUBSTITUTE(SUBSTITUTE(SUBSTITUTE(SUBSTITUTE(SUBSTITUTE(SUBSTITUTE(SUBSTITUTE(SUBSTITUTE(SUBSTITUTE(SUBSTITUTE(SUBSTITUTE(SUBSTITUTE(SUBSTITUTE(SUBSTITUTE(SUBSTITUTE(IF(_xlfn.ISFORMULA(' Page B'!G12),_xlfn.FORMULATEXT(' Page B'!G12),' Page B'!G12),"9","#"),"8","#"),"7","#"),"6","#"),"5","#"),"4","#"),"3","#"),"2","#"),"1","#"),"0","#"),CHAR(10),""),"$",""),"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 Page B'!G12),_xlfn.FORMULATEXT(' Page B'!G12),' Page B'!G12),"9","#"),"8","#"),"7","#"),"6","#"),"5","#"),"4","#"),"3","#"),"2","#"),"1","#"),"0","#"),CHAR(10),""),"$",""),"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 Page B'!G12),_xlfn.FORMULATEXT('#_ Page B'!G12),'#_ Page B'!G12),"9","#"),"8","#"),"7","#"),"6","#"),"5","#"),"4","#"),"3","#"),"2","#"),"1","#"),"0","#"),CHAR(10),""),"$",""),"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 Page B'!G12),_xlfn.FORMULATEXT('#_ Page B'!G12),'#_ Page B'!G12),"9","#"),"8","#"),"7","#"),"6","#"),"5","#"),"4","#"),"3","#"),"2","#"),"1","#"),"0","#"),CHAR(10),""),"$","")," ",""),",","@"),"&gt;","@"),"&lt;","@"),"=","@"),")","@"),"(","@"),"^","@"),"/","@"),"+","@"),"*","@"),"-","@"),"@#","")))/2,TRUE,FALSE),"HardCodeMsg",IF(LEN(IF(_xlfn.ISFORMULA(' Page B'!G12),_xlfn.FORMULATEXT(' Page B'!G12),' Page B'!G12))-LEN(SUBSTITUTE(IF(_xlfn.ISFORMULA(' Page B'!G12),_xlfn.FORMULATEXT(' Page B'!G12),' Page B'!G12),"""",""))&gt;LEN(IF(_xlfn.ISFORMULA('#_ Page B'!G12),_xlfn.FORMULATEXT('#_ Page B'!G12),'#_ Page B'!G12))-LEN(SUBSTITUTE(IF(_xlfn.ISFORMULA('#_ Page B'!G12),_xlfn.FORMULATEXT('#_ Page B'!G12),'#_ Page B'!G12),"""","")),TRUE,FALSE),"HardQuoteMsg",IF(LEN(IF(_xlfn.ISFORMULA(' Page B'!G12),_xlfn.FORMULATEXT(' Page B'!G12),' Page B'!G12))-LEN(SUBSTITUTE(IF(_xlfn.ISFORMULA(' Page B'!G12),_xlfn.FORMULATEXT(' Page B'!G12),' Page B'!G12),"$",""))&lt;0.5*(LEN(IF(_xlfn.ISFORMULA('#_ Page B'!G12),_xlfn.FORMULATEXT('#_ Page B'!G12),'#_ Page B'!G12))-LEN(SUBSTITUTE(IF(_xlfn.ISFORMULA('#_ Page B'!G12),_xlfn.FORMULATEXT('#_ Page B'!G12),'#_ Page B'!G12),"$",""))),TRUE,FALSE),"MissingAbsMsg",TRUE,"PerfectMsg")</f>
        <v/>
      </c>
      <c r="H12" s="116" t="str">
        <f ca="1">_xlfn.IFS(ISBLANK(' Page B'!H12),"",IF(NOT(ISNA('#_ Page B'!H12)),IF(ISNA(' Page B'!H12),TRUE,FALSE),FALSE),"StuNAMsg",IF(AND(ISNA('#_ Page B'!H12),ISNA(' Page B'!H12)),TRUE,FALSE),"PerfectMsg",IF(NOT(ISERROR('#_ Page B'!H12)),IF(ISERROR(' Page B'!H12),TRUE,FALSE),FALSE),"StuErrorMsg",IF(TYPE('#_ Page B'!H12)&lt;&gt;TYPE(' Page B'!H12),TRUE,FALSE),"WrongTypeMsg",IF(_xlfn.ISFORMULA('#_ Page B'!H12),IF(NOT(_xlfn.ISFORMULA(' Page B'!H12)),TRUE),FALSE),"MissingFormulaMsg",IF(NOT(AND(ISNUMBER(FIND("[",_xlfn.FORMULATEXT('#_ Page B'!H12))),ISNUMBER(FIND("!",_xlfn.FORMULATEXT('#_ Page B'!H12))))),AND(ISNUMBER(FIND("[",_xlfn.FORMULATEXT(' Page B'!H12))),ISNUMBER(FIND("!",_xlfn.FORMULATEXT(' Page B'!H12)))),FALSE),"ExternalRefsMsg",IF(ISNUMBER('#_ Page B'!H12),IF(ABS('#_ Page B'!H12-' Page B'!H12)&gt;0.00001,TRUE,FALSE),IF('#_ Page B'!H12&lt;&gt;' Page B'!H12,TRUE,FALSE)),IF(ISNUMBER('#_ Page B'!H12),IF('#_ Page B'!H12&gt;' Page B'!H12,"TooLow","TooHigh"),"WrongAnswer"),NOT(_xlfn.ISFORMULA('#_ Page B'!H12)),"PerfectMsg",IF((LEN(SUBSTITUTE(SUBSTITUTE(SUBSTITUTE(SUBSTITUTE(SUBSTITUTE(SUBSTITUTE(SUBSTITUTE(SUBSTITUTE(SUBSTITUTE(SUBSTITUTE(SUBSTITUTE(SUBSTITUTE(SUBSTITUTE(SUBSTITUTE(SUBSTITUTE(SUBSTITUTE(SUBSTITUTE(SUBSTITUTE(SUBSTITUTE(SUBSTITUTE(SUBSTITUTE(SUBSTITUTE(SUBSTITUTE(SUBSTITUTE(IF(_xlfn.ISFORMULA(' Page B'!H12),_xlfn.FORMULATEXT(' Page B'!H12),' Page B'!H12),"9","#"),"8","#"),"7","#"),"6","#"),"5","#"),"4","#"),"3","#"),"2","#"),"1","#"),"0","#"),CHAR(10),""),"$",""),"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 Page B'!H12),_xlfn.FORMULATEXT(' Page B'!H12),' Page B'!H12),"9","#"),"8","#"),"7","#"),"6","#"),"5","#"),"4","#"),"3","#"),"2","#"),"1","#"),"0","#"),CHAR(10),""),"$",""),"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 Page B'!H12),_xlfn.FORMULATEXT('#_ Page B'!H12),'#_ Page B'!H12),"9","#"),"8","#"),"7","#"),"6","#"),"5","#"),"4","#"),"3","#"),"2","#"),"1","#"),"0","#"),CHAR(10),""),"$",""),"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 Page B'!H12),_xlfn.FORMULATEXT('#_ Page B'!H12),'#_ Page B'!H12),"9","#"),"8","#"),"7","#"),"6","#"),"5","#"),"4","#"),"3","#"),"2","#"),"1","#"),"0","#"),CHAR(10),""),"$","")," ",""),",","@"),"&gt;","@"),"&lt;","@"),"=","@"),")","@"),"(","@"),"^","@"),"/","@"),"+","@"),"*","@"),"-","@"),"@#","")))/2,TRUE,FALSE),"HardCodeMsg",IF(LEN(IF(_xlfn.ISFORMULA(' Page B'!H12),_xlfn.FORMULATEXT(' Page B'!H12),' Page B'!H12))-LEN(SUBSTITUTE(IF(_xlfn.ISFORMULA(' Page B'!H12),_xlfn.FORMULATEXT(' Page B'!H12),' Page B'!H12),"""",""))&gt;LEN(IF(_xlfn.ISFORMULA('#_ Page B'!H12),_xlfn.FORMULATEXT('#_ Page B'!H12),'#_ Page B'!H12))-LEN(SUBSTITUTE(IF(_xlfn.ISFORMULA('#_ Page B'!H12),_xlfn.FORMULATEXT('#_ Page B'!H12),'#_ Page B'!H12),"""","")),TRUE,FALSE),"HardQuoteMsg",IF(LEN(IF(_xlfn.ISFORMULA(' Page B'!H12),_xlfn.FORMULATEXT(' Page B'!H12),' Page B'!H12))-LEN(SUBSTITUTE(IF(_xlfn.ISFORMULA(' Page B'!H12),_xlfn.FORMULATEXT(' Page B'!H12),' Page B'!H12),"$",""))&lt;0.5*(LEN(IF(_xlfn.ISFORMULA('#_ Page B'!H12),_xlfn.FORMULATEXT('#_ Page B'!H12),'#_ Page B'!H12))-LEN(SUBSTITUTE(IF(_xlfn.ISFORMULA('#_ Page B'!H12),_xlfn.FORMULATEXT('#_ Page B'!H12),'#_ Page B'!H12),"$",""))),TRUE,FALSE),"MissingAbsMsg",TRUE,"PerfectMsg")</f>
        <v/>
      </c>
    </row>
    <row r="13" spans="1:15" x14ac:dyDescent="0.15">
      <c r="B13" s="114">
        <v>0</v>
      </c>
      <c r="C13" s="114">
        <v>0</v>
      </c>
      <c r="D13" s="116" t="str">
        <f ca="1">_xlfn.IFS(ISBLANK(' Page B'!D13),"",IF(NOT(ISNA('#_ Page B'!D13)),IF(ISNA(' Page B'!D13),TRUE,FALSE),FALSE),"StuNAMsg",IF(AND(ISNA('#_ Page B'!D13),ISNA(' Page B'!D13)),TRUE,FALSE),"PerfectMsg",IF(NOT(ISERROR('#_ Page B'!D13)),IF(ISERROR(' Page B'!D13),TRUE,FALSE),FALSE),"StuErrorMsg",IF(TYPE('#_ Page B'!D13)&lt;&gt;TYPE(' Page B'!D13),TRUE,FALSE),"WrongTypeMsg",IF(_xlfn.ISFORMULA('#_ Page B'!D13),IF(NOT(_xlfn.ISFORMULA(' Page B'!D13)),TRUE),FALSE),"MissingFormulaMsg",IF(NOT(AND(ISNUMBER(FIND("[",_xlfn.FORMULATEXT('#_ Page B'!D13))),ISNUMBER(FIND("!",_xlfn.FORMULATEXT('#_ Page B'!D13))))),AND(ISNUMBER(FIND("[",_xlfn.FORMULATEXT(' Page B'!D13))),ISNUMBER(FIND("!",_xlfn.FORMULATEXT(' Page B'!D13)))),FALSE),"ExternalRefsMsg",IF(ISNUMBER('#_ Page B'!D13),IF(ABS('#_ Page B'!D13-' Page B'!D13)&gt;0.00001,TRUE,FALSE),IF('#_ Page B'!D13&lt;&gt;' Page B'!D13,TRUE,FALSE)),IF(ISNUMBER('#_ Page B'!D13),IF('#_ Page B'!D13&gt;' Page B'!D13,"TooLow","TooHigh"),"WrongAnswer"),NOT(_xlfn.ISFORMULA('#_ Page B'!D13)),"PerfectMsg",IF((LEN(SUBSTITUTE(SUBSTITUTE(SUBSTITUTE(SUBSTITUTE(SUBSTITUTE(SUBSTITUTE(SUBSTITUTE(SUBSTITUTE(SUBSTITUTE(SUBSTITUTE(SUBSTITUTE(SUBSTITUTE(SUBSTITUTE(SUBSTITUTE(SUBSTITUTE(SUBSTITUTE(SUBSTITUTE(SUBSTITUTE(SUBSTITUTE(SUBSTITUTE(SUBSTITUTE(SUBSTITUTE(SUBSTITUTE(SUBSTITUTE(IF(_xlfn.ISFORMULA(' Page B'!D13),_xlfn.FORMULATEXT(' Page B'!D13),' Page B'!D13),"9","#"),"8","#"),"7","#"),"6","#"),"5","#"),"4","#"),"3","#"),"2","#"),"1","#"),"0","#"),CHAR(10),""),"$",""),"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 Page B'!D13),_xlfn.FORMULATEXT(' Page B'!D13),' Page B'!D13),"9","#"),"8","#"),"7","#"),"6","#"),"5","#"),"4","#"),"3","#"),"2","#"),"1","#"),"0","#"),CHAR(10),""),"$",""),"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 Page B'!D13),_xlfn.FORMULATEXT('#_ Page B'!D13),'#_ Page B'!D13),"9","#"),"8","#"),"7","#"),"6","#"),"5","#"),"4","#"),"3","#"),"2","#"),"1","#"),"0","#"),CHAR(10),""),"$",""),"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 Page B'!D13),_xlfn.FORMULATEXT('#_ Page B'!D13),'#_ Page B'!D13),"9","#"),"8","#"),"7","#"),"6","#"),"5","#"),"4","#"),"3","#"),"2","#"),"1","#"),"0","#"),CHAR(10),""),"$","")," ",""),",","@"),"&gt;","@"),"&lt;","@"),"=","@"),")","@"),"(","@"),"^","@"),"/","@"),"+","@"),"*","@"),"-","@"),"@#","")))/2,TRUE,FALSE),"HardCodeMsg",IF(LEN(IF(_xlfn.ISFORMULA(' Page B'!D13),_xlfn.FORMULATEXT(' Page B'!D13),' Page B'!D13))-LEN(SUBSTITUTE(IF(_xlfn.ISFORMULA(' Page B'!D13),_xlfn.FORMULATEXT(' Page B'!D13),' Page B'!D13),"""",""))&gt;LEN(IF(_xlfn.ISFORMULA('#_ Page B'!D13),_xlfn.FORMULATEXT('#_ Page B'!D13),'#_ Page B'!D13))-LEN(SUBSTITUTE(IF(_xlfn.ISFORMULA('#_ Page B'!D13),_xlfn.FORMULATEXT('#_ Page B'!D13),'#_ Page B'!D13),"""","")),TRUE,FALSE),"HardQuoteMsg",IF(LEN(IF(_xlfn.ISFORMULA(' Page B'!D13),_xlfn.FORMULATEXT(' Page B'!D13),' Page B'!D13))-LEN(SUBSTITUTE(IF(_xlfn.ISFORMULA(' Page B'!D13),_xlfn.FORMULATEXT(' Page B'!D13),' Page B'!D13),"$",""))&lt;0.5*(LEN(IF(_xlfn.ISFORMULA('#_ Page B'!D13),_xlfn.FORMULATEXT('#_ Page B'!D13),'#_ Page B'!D13))-LEN(SUBSTITUTE(IF(_xlfn.ISFORMULA('#_ Page B'!D13),_xlfn.FORMULATEXT('#_ Page B'!D13),'#_ Page B'!D13),"$",""))),TRUE,FALSE),"MissingAbsMsg",TRUE,"PerfectMsg")</f>
        <v/>
      </c>
      <c r="E13" s="116" t="str">
        <f ca="1">_xlfn.IFS(ISBLANK(' Page B'!E13),"",IF(NOT(ISNA('#_ Page B'!E13)),IF(ISNA(' Page B'!E13),TRUE,FALSE),FALSE),"StuNAMsg",IF(AND(ISNA('#_ Page B'!E13),ISNA(' Page B'!E13)),TRUE,FALSE),"PerfectMsg",IF(NOT(ISERROR('#_ Page B'!E13)),IF(ISERROR(' Page B'!E13),TRUE,FALSE),FALSE),"StuErrorMsg",IF(TYPE('#_ Page B'!E13)&lt;&gt;TYPE(' Page B'!E13),TRUE,FALSE),"WrongTypeMsg",IF(_xlfn.ISFORMULA('#_ Page B'!E13),IF(NOT(_xlfn.ISFORMULA(' Page B'!E13)),TRUE),FALSE),"MissingFormulaMsg",IF(NOT(AND(ISNUMBER(FIND("[",_xlfn.FORMULATEXT('#_ Page B'!E13))),ISNUMBER(FIND("!",_xlfn.FORMULATEXT('#_ Page B'!E13))))),AND(ISNUMBER(FIND("[",_xlfn.FORMULATEXT(' Page B'!E13))),ISNUMBER(FIND("!",_xlfn.FORMULATEXT(' Page B'!E13)))),FALSE),"ExternalRefsMsg",IF(ISNUMBER('#_ Page B'!E13),IF(ABS('#_ Page B'!E13-' Page B'!E13)&gt;0.00001,TRUE,FALSE),IF('#_ Page B'!E13&lt;&gt;' Page B'!E13,TRUE,FALSE)),IF(ISNUMBER('#_ Page B'!E13),IF('#_ Page B'!E13&gt;' Page B'!E13,"TooLow","TooHigh"),"WrongAnswer"),NOT(_xlfn.ISFORMULA('#_ Page B'!E13)),"PerfectMsg",IF((LEN(SUBSTITUTE(SUBSTITUTE(SUBSTITUTE(SUBSTITUTE(SUBSTITUTE(SUBSTITUTE(SUBSTITUTE(SUBSTITUTE(SUBSTITUTE(SUBSTITUTE(SUBSTITUTE(SUBSTITUTE(SUBSTITUTE(SUBSTITUTE(SUBSTITUTE(SUBSTITUTE(SUBSTITUTE(SUBSTITUTE(SUBSTITUTE(SUBSTITUTE(SUBSTITUTE(SUBSTITUTE(SUBSTITUTE(SUBSTITUTE(IF(_xlfn.ISFORMULA(' Page B'!E13),_xlfn.FORMULATEXT(' Page B'!E13),' Page B'!E13),"9","#"),"8","#"),"7","#"),"6","#"),"5","#"),"4","#"),"3","#"),"2","#"),"1","#"),"0","#"),CHAR(10),""),"$",""),"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 Page B'!E13),_xlfn.FORMULATEXT(' Page B'!E13),' Page B'!E13),"9","#"),"8","#"),"7","#"),"6","#"),"5","#"),"4","#"),"3","#"),"2","#"),"1","#"),"0","#"),CHAR(10),""),"$",""),"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 Page B'!E13),_xlfn.FORMULATEXT('#_ Page B'!E13),'#_ Page B'!E13),"9","#"),"8","#"),"7","#"),"6","#"),"5","#"),"4","#"),"3","#"),"2","#"),"1","#"),"0","#"),CHAR(10),""),"$",""),"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 Page B'!E13),_xlfn.FORMULATEXT('#_ Page B'!E13),'#_ Page B'!E13),"9","#"),"8","#"),"7","#"),"6","#"),"5","#"),"4","#"),"3","#"),"2","#"),"1","#"),"0","#"),CHAR(10),""),"$","")," ",""),",","@"),"&gt;","@"),"&lt;","@"),"=","@"),")","@"),"(","@"),"^","@"),"/","@"),"+","@"),"*","@"),"-","@"),"@#","")))/2,TRUE,FALSE),"HardCodeMsg",IF(LEN(IF(_xlfn.ISFORMULA(' Page B'!E13),_xlfn.FORMULATEXT(' Page B'!E13),' Page B'!E13))-LEN(SUBSTITUTE(IF(_xlfn.ISFORMULA(' Page B'!E13),_xlfn.FORMULATEXT(' Page B'!E13),' Page B'!E13),"""",""))&gt;LEN(IF(_xlfn.ISFORMULA('#_ Page B'!E13),_xlfn.FORMULATEXT('#_ Page B'!E13),'#_ Page B'!E13))-LEN(SUBSTITUTE(IF(_xlfn.ISFORMULA('#_ Page B'!E13),_xlfn.FORMULATEXT('#_ Page B'!E13),'#_ Page B'!E13),"""","")),TRUE,FALSE),"HardQuoteMsg",IF(LEN(IF(_xlfn.ISFORMULA(' Page B'!E13),_xlfn.FORMULATEXT(' Page B'!E13),' Page B'!E13))-LEN(SUBSTITUTE(IF(_xlfn.ISFORMULA(' Page B'!E13),_xlfn.FORMULATEXT(' Page B'!E13),' Page B'!E13),"$",""))&lt;0.5*(LEN(IF(_xlfn.ISFORMULA('#_ Page B'!E13),_xlfn.FORMULATEXT('#_ Page B'!E13),'#_ Page B'!E13))-LEN(SUBSTITUTE(IF(_xlfn.ISFORMULA('#_ Page B'!E13),_xlfn.FORMULATEXT('#_ Page B'!E13),'#_ Page B'!E13),"$",""))),TRUE,FALSE),"MissingAbsMsg",TRUE,"PerfectMsg")</f>
        <v/>
      </c>
      <c r="F13" s="116" t="str">
        <f ca="1">_xlfn.IFS(ISBLANK(' Page B'!F13),"",IF(NOT(ISNA('#_ Page B'!F13)),IF(ISNA(' Page B'!F13),TRUE,FALSE),FALSE),"StuNAMsg",IF(AND(ISNA('#_ Page B'!F13),ISNA(' Page B'!F13)),TRUE,FALSE),"PerfectMsg",IF(NOT(ISERROR('#_ Page B'!F13)),IF(ISERROR(' Page B'!F13),TRUE,FALSE),FALSE),"StuErrorMsg",IF(TYPE('#_ Page B'!F13)&lt;&gt;TYPE(' Page B'!F13),TRUE,FALSE),"WrongTypeMsg",IF(_xlfn.ISFORMULA('#_ Page B'!F13),IF(NOT(_xlfn.ISFORMULA(' Page B'!F13)),TRUE),FALSE),"MissingFormulaMsg",IF(NOT(AND(ISNUMBER(FIND("[",_xlfn.FORMULATEXT('#_ Page B'!F13))),ISNUMBER(FIND("!",_xlfn.FORMULATEXT('#_ Page B'!F13))))),AND(ISNUMBER(FIND("[",_xlfn.FORMULATEXT(' Page B'!F13))),ISNUMBER(FIND("!",_xlfn.FORMULATEXT(' Page B'!F13)))),FALSE),"ExternalRefsMsg",IF(ISNUMBER('#_ Page B'!F13),IF(ABS('#_ Page B'!F13-' Page B'!F13)&gt;0.00001,TRUE,FALSE),IF('#_ Page B'!F13&lt;&gt;' Page B'!F13,TRUE,FALSE)),IF(ISNUMBER('#_ Page B'!F13),IF('#_ Page B'!F13&gt;' Page B'!F13,"TooLow","TooHigh"),"WrongAnswer"),NOT(_xlfn.ISFORMULA('#_ Page B'!F13)),"PerfectMsg",IF((LEN(SUBSTITUTE(SUBSTITUTE(SUBSTITUTE(SUBSTITUTE(SUBSTITUTE(SUBSTITUTE(SUBSTITUTE(SUBSTITUTE(SUBSTITUTE(SUBSTITUTE(SUBSTITUTE(SUBSTITUTE(SUBSTITUTE(SUBSTITUTE(SUBSTITUTE(SUBSTITUTE(SUBSTITUTE(SUBSTITUTE(SUBSTITUTE(SUBSTITUTE(SUBSTITUTE(SUBSTITUTE(SUBSTITUTE(SUBSTITUTE(IF(_xlfn.ISFORMULA(' Page B'!F13),_xlfn.FORMULATEXT(' Page B'!F13),' Page B'!F13),"9","#"),"8","#"),"7","#"),"6","#"),"5","#"),"4","#"),"3","#"),"2","#"),"1","#"),"0","#"),CHAR(10),""),"$",""),"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 Page B'!F13),_xlfn.FORMULATEXT(' Page B'!F13),' Page B'!F13),"9","#"),"8","#"),"7","#"),"6","#"),"5","#"),"4","#"),"3","#"),"2","#"),"1","#"),"0","#"),CHAR(10),""),"$",""),"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 Page B'!F13),_xlfn.FORMULATEXT('#_ Page B'!F13),'#_ Page B'!F13),"9","#"),"8","#"),"7","#"),"6","#"),"5","#"),"4","#"),"3","#"),"2","#"),"1","#"),"0","#"),CHAR(10),""),"$",""),"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 Page B'!F13),_xlfn.FORMULATEXT('#_ Page B'!F13),'#_ Page B'!F13),"9","#"),"8","#"),"7","#"),"6","#"),"5","#"),"4","#"),"3","#"),"2","#"),"1","#"),"0","#"),CHAR(10),""),"$","")," ",""),",","@"),"&gt;","@"),"&lt;","@"),"=","@"),")","@"),"(","@"),"^","@"),"/","@"),"+","@"),"*","@"),"-","@"),"@#","")))/2,TRUE,FALSE),"HardCodeMsg",IF(LEN(IF(_xlfn.ISFORMULA(' Page B'!F13),_xlfn.FORMULATEXT(' Page B'!F13),' Page B'!F13))-LEN(SUBSTITUTE(IF(_xlfn.ISFORMULA(' Page B'!F13),_xlfn.FORMULATEXT(' Page B'!F13),' Page B'!F13),"""",""))&gt;LEN(IF(_xlfn.ISFORMULA('#_ Page B'!F13),_xlfn.FORMULATEXT('#_ Page B'!F13),'#_ Page B'!F13))-LEN(SUBSTITUTE(IF(_xlfn.ISFORMULA('#_ Page B'!F13),_xlfn.FORMULATEXT('#_ Page B'!F13),'#_ Page B'!F13),"""","")),TRUE,FALSE),"HardQuoteMsg",IF(LEN(IF(_xlfn.ISFORMULA(' Page B'!F13),_xlfn.FORMULATEXT(' Page B'!F13),' Page B'!F13))-LEN(SUBSTITUTE(IF(_xlfn.ISFORMULA(' Page B'!F13),_xlfn.FORMULATEXT(' Page B'!F13),' Page B'!F13),"$",""))&lt;0.5*(LEN(IF(_xlfn.ISFORMULA('#_ Page B'!F13),_xlfn.FORMULATEXT('#_ Page B'!F13),'#_ Page B'!F13))-LEN(SUBSTITUTE(IF(_xlfn.ISFORMULA('#_ Page B'!F13),_xlfn.FORMULATEXT('#_ Page B'!F13),'#_ Page B'!F13),"$",""))),TRUE,FALSE),"MissingAbsMsg",TRUE,"PerfectMsg")</f>
        <v/>
      </c>
      <c r="G13" s="116" t="str">
        <f ca="1">_xlfn.IFS(ISBLANK(' Page B'!G13),"",IF(NOT(ISNA('#_ Page B'!G13)),IF(ISNA(' Page B'!G13),TRUE,FALSE),FALSE),"StuNAMsg",IF(AND(ISNA('#_ Page B'!G13),ISNA(' Page B'!G13)),TRUE,FALSE),"PerfectMsg",IF(NOT(ISERROR('#_ Page B'!G13)),IF(ISERROR(' Page B'!G13),TRUE,FALSE),FALSE),"StuErrorMsg",IF(TYPE('#_ Page B'!G13)&lt;&gt;TYPE(' Page B'!G13),TRUE,FALSE),"WrongTypeMsg",IF(_xlfn.ISFORMULA('#_ Page B'!G13),IF(NOT(_xlfn.ISFORMULA(' Page B'!G13)),TRUE),FALSE),"MissingFormulaMsg",IF(NOT(AND(ISNUMBER(FIND("[",_xlfn.FORMULATEXT('#_ Page B'!G13))),ISNUMBER(FIND("!",_xlfn.FORMULATEXT('#_ Page B'!G13))))),AND(ISNUMBER(FIND("[",_xlfn.FORMULATEXT(' Page B'!G13))),ISNUMBER(FIND("!",_xlfn.FORMULATEXT(' Page B'!G13)))),FALSE),"ExternalRefsMsg",IF(ISNUMBER('#_ Page B'!G13),IF(ABS('#_ Page B'!G13-' Page B'!G13)&gt;0.00001,TRUE,FALSE),IF('#_ Page B'!G13&lt;&gt;' Page B'!G13,TRUE,FALSE)),IF(ISNUMBER('#_ Page B'!G13),IF('#_ Page B'!G13&gt;' Page B'!G13,"TooLow","TooHigh"),"WrongAnswer"),NOT(_xlfn.ISFORMULA('#_ Page B'!G13)),"PerfectMsg",IF((LEN(SUBSTITUTE(SUBSTITUTE(SUBSTITUTE(SUBSTITUTE(SUBSTITUTE(SUBSTITUTE(SUBSTITUTE(SUBSTITUTE(SUBSTITUTE(SUBSTITUTE(SUBSTITUTE(SUBSTITUTE(SUBSTITUTE(SUBSTITUTE(SUBSTITUTE(SUBSTITUTE(SUBSTITUTE(SUBSTITUTE(SUBSTITUTE(SUBSTITUTE(SUBSTITUTE(SUBSTITUTE(SUBSTITUTE(SUBSTITUTE(IF(_xlfn.ISFORMULA(' Page B'!G13),_xlfn.FORMULATEXT(' Page B'!G13),' Page B'!G13),"9","#"),"8","#"),"7","#"),"6","#"),"5","#"),"4","#"),"3","#"),"2","#"),"1","#"),"0","#"),CHAR(10),""),"$",""),"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 Page B'!G13),_xlfn.FORMULATEXT(' Page B'!G13),' Page B'!G13),"9","#"),"8","#"),"7","#"),"6","#"),"5","#"),"4","#"),"3","#"),"2","#"),"1","#"),"0","#"),CHAR(10),""),"$",""),"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 Page B'!G13),_xlfn.FORMULATEXT('#_ Page B'!G13),'#_ Page B'!G13),"9","#"),"8","#"),"7","#"),"6","#"),"5","#"),"4","#"),"3","#"),"2","#"),"1","#"),"0","#"),CHAR(10),""),"$",""),"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 Page B'!G13),_xlfn.FORMULATEXT('#_ Page B'!G13),'#_ Page B'!G13),"9","#"),"8","#"),"7","#"),"6","#"),"5","#"),"4","#"),"3","#"),"2","#"),"1","#"),"0","#"),CHAR(10),""),"$","")," ",""),",","@"),"&gt;","@"),"&lt;","@"),"=","@"),")","@"),"(","@"),"^","@"),"/","@"),"+","@"),"*","@"),"-","@"),"@#","")))/2,TRUE,FALSE),"HardCodeMsg",IF(LEN(IF(_xlfn.ISFORMULA(' Page B'!G13),_xlfn.FORMULATEXT(' Page B'!G13),' Page B'!G13))-LEN(SUBSTITUTE(IF(_xlfn.ISFORMULA(' Page B'!G13),_xlfn.FORMULATEXT(' Page B'!G13),' Page B'!G13),"""",""))&gt;LEN(IF(_xlfn.ISFORMULA('#_ Page B'!G13),_xlfn.FORMULATEXT('#_ Page B'!G13),'#_ Page B'!G13))-LEN(SUBSTITUTE(IF(_xlfn.ISFORMULA('#_ Page B'!G13),_xlfn.FORMULATEXT('#_ Page B'!G13),'#_ Page B'!G13),"""","")),TRUE,FALSE),"HardQuoteMsg",IF(LEN(IF(_xlfn.ISFORMULA(' Page B'!G13),_xlfn.FORMULATEXT(' Page B'!G13),' Page B'!G13))-LEN(SUBSTITUTE(IF(_xlfn.ISFORMULA(' Page B'!G13),_xlfn.FORMULATEXT(' Page B'!G13),' Page B'!G13),"$",""))&lt;0.5*(LEN(IF(_xlfn.ISFORMULA('#_ Page B'!G13),_xlfn.FORMULATEXT('#_ Page B'!G13),'#_ Page B'!G13))-LEN(SUBSTITUTE(IF(_xlfn.ISFORMULA('#_ Page B'!G13),_xlfn.FORMULATEXT('#_ Page B'!G13),'#_ Page B'!G13),"$",""))),TRUE,FALSE),"MissingAbsMsg",TRUE,"PerfectMsg")</f>
        <v/>
      </c>
      <c r="H13" s="116" t="str">
        <f ca="1">_xlfn.IFS(ISBLANK(' Page B'!H13),"",IF(NOT(ISNA('#_ Page B'!H13)),IF(ISNA(' Page B'!H13),TRUE,FALSE),FALSE),"StuNAMsg",IF(AND(ISNA('#_ Page B'!H13),ISNA(' Page B'!H13)),TRUE,FALSE),"PerfectMsg",IF(NOT(ISERROR('#_ Page B'!H13)),IF(ISERROR(' Page B'!H13),TRUE,FALSE),FALSE),"StuErrorMsg",IF(TYPE('#_ Page B'!H13)&lt;&gt;TYPE(' Page B'!H13),TRUE,FALSE),"WrongTypeMsg",IF(_xlfn.ISFORMULA('#_ Page B'!H13),IF(NOT(_xlfn.ISFORMULA(' Page B'!H13)),TRUE),FALSE),"MissingFormulaMsg",IF(NOT(AND(ISNUMBER(FIND("[",_xlfn.FORMULATEXT('#_ Page B'!H13))),ISNUMBER(FIND("!",_xlfn.FORMULATEXT('#_ Page B'!H13))))),AND(ISNUMBER(FIND("[",_xlfn.FORMULATEXT(' Page B'!H13))),ISNUMBER(FIND("!",_xlfn.FORMULATEXT(' Page B'!H13)))),FALSE),"ExternalRefsMsg",IF(ISNUMBER('#_ Page B'!H13),IF(ABS('#_ Page B'!H13-' Page B'!H13)&gt;0.00001,TRUE,FALSE),IF('#_ Page B'!H13&lt;&gt;' Page B'!H13,TRUE,FALSE)),IF(ISNUMBER('#_ Page B'!H13),IF('#_ Page B'!H13&gt;' Page B'!H13,"TooLow","TooHigh"),"WrongAnswer"),NOT(_xlfn.ISFORMULA('#_ Page B'!H13)),"PerfectMsg",IF((LEN(SUBSTITUTE(SUBSTITUTE(SUBSTITUTE(SUBSTITUTE(SUBSTITUTE(SUBSTITUTE(SUBSTITUTE(SUBSTITUTE(SUBSTITUTE(SUBSTITUTE(SUBSTITUTE(SUBSTITUTE(SUBSTITUTE(SUBSTITUTE(SUBSTITUTE(SUBSTITUTE(SUBSTITUTE(SUBSTITUTE(SUBSTITUTE(SUBSTITUTE(SUBSTITUTE(SUBSTITUTE(SUBSTITUTE(SUBSTITUTE(IF(_xlfn.ISFORMULA(' Page B'!H13),_xlfn.FORMULATEXT(' Page B'!H13),' Page B'!H13),"9","#"),"8","#"),"7","#"),"6","#"),"5","#"),"4","#"),"3","#"),"2","#"),"1","#"),"0","#"),CHAR(10),""),"$",""),"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 Page B'!H13),_xlfn.FORMULATEXT(' Page B'!H13),' Page B'!H13),"9","#"),"8","#"),"7","#"),"6","#"),"5","#"),"4","#"),"3","#"),"2","#"),"1","#"),"0","#"),CHAR(10),""),"$",""),"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 Page B'!H13),_xlfn.FORMULATEXT('#_ Page B'!H13),'#_ Page B'!H13),"9","#"),"8","#"),"7","#"),"6","#"),"5","#"),"4","#"),"3","#"),"2","#"),"1","#"),"0","#"),CHAR(10),""),"$",""),"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 Page B'!H13),_xlfn.FORMULATEXT('#_ Page B'!H13),'#_ Page B'!H13),"9","#"),"8","#"),"7","#"),"6","#"),"5","#"),"4","#"),"3","#"),"2","#"),"1","#"),"0","#"),CHAR(10),""),"$","")," ",""),",","@"),"&gt;","@"),"&lt;","@"),"=","@"),")","@"),"(","@"),"^","@"),"/","@"),"+","@"),"*","@"),"-","@"),"@#","")))/2,TRUE,FALSE),"HardCodeMsg",IF(LEN(IF(_xlfn.ISFORMULA(' Page B'!H13),_xlfn.FORMULATEXT(' Page B'!H13),' Page B'!H13))-LEN(SUBSTITUTE(IF(_xlfn.ISFORMULA(' Page B'!H13),_xlfn.FORMULATEXT(' Page B'!H13),' Page B'!H13),"""",""))&gt;LEN(IF(_xlfn.ISFORMULA('#_ Page B'!H13),_xlfn.FORMULATEXT('#_ Page B'!H13),'#_ Page B'!H13))-LEN(SUBSTITUTE(IF(_xlfn.ISFORMULA('#_ Page B'!H13),_xlfn.FORMULATEXT('#_ Page B'!H13),'#_ Page B'!H13),"""","")),TRUE,FALSE),"HardQuoteMsg",IF(LEN(IF(_xlfn.ISFORMULA(' Page B'!H13),_xlfn.FORMULATEXT(' Page B'!H13),' Page B'!H13))-LEN(SUBSTITUTE(IF(_xlfn.ISFORMULA(' Page B'!H13),_xlfn.FORMULATEXT(' Page B'!H13),' Page B'!H13),"$",""))&lt;0.5*(LEN(IF(_xlfn.ISFORMULA('#_ Page B'!H13),_xlfn.FORMULATEXT('#_ Page B'!H13),'#_ Page B'!H13))-LEN(SUBSTITUTE(IF(_xlfn.ISFORMULA('#_ Page B'!H13),_xlfn.FORMULATEXT('#_ Page B'!H13),'#_ Page B'!H13),"$",""))),TRUE,FALSE),"MissingAbsMsg",TRUE,"PerfectMsg")</f>
        <v/>
      </c>
    </row>
    <row r="14" spans="1:15" x14ac:dyDescent="0.15">
      <c r="B14" s="132">
        <v>0</v>
      </c>
      <c r="C14" s="116" t="str">
        <f ca="1">_xlfn.IFS(ISBLANK(' Page B'!C14),"",IF(NOT(ISNA('#_ Page B'!C14)),IF(ISNA(' Page B'!C14),TRUE,FALSE),FALSE),"StuNAMsg",IF(AND(ISNA('#_ Page B'!C14),ISNA(' Page B'!C14)),TRUE,FALSE),"PerfectMsg",IF(NOT(ISERROR('#_ Page B'!C14)),IF(ISERROR(' Page B'!C14),TRUE,FALSE),FALSE),"StuErrorMsg",IF(TYPE('#_ Page B'!C14)&lt;&gt;TYPE(' Page B'!C14),TRUE,FALSE),"WrongTypeMsg",IF(_xlfn.ISFORMULA('#_ Page B'!C14),IF(NOT(_xlfn.ISFORMULA(' Page B'!C14)),TRUE),FALSE),"MissingFormulaMsg",IF(NOT(AND(ISNUMBER(FIND("[",_xlfn.FORMULATEXT('#_ Page B'!C14))),ISNUMBER(FIND("!",_xlfn.FORMULATEXT('#_ Page B'!C14))))),AND(ISNUMBER(FIND("[",_xlfn.FORMULATEXT(' Page B'!C14))),ISNUMBER(FIND("!",_xlfn.FORMULATEXT(' Page B'!C14)))),FALSE),"ExternalRefsMsg",IF(ISNUMBER('#_ Page B'!C14),IF(ABS('#_ Page B'!C14-' Page B'!C14)&gt;0.00001,TRUE,FALSE),IF('#_ Page B'!C14&lt;&gt;' Page B'!C14,TRUE,FALSE)),IF(ISNUMBER('#_ Page B'!C14),IF('#_ Page B'!C14&gt;' Page B'!C14,"TooLow","TooHigh"),"WrongAnswer"),NOT(_xlfn.ISFORMULA('#_ Page B'!C14)),"PerfectMsg",IF((LEN(SUBSTITUTE(SUBSTITUTE(SUBSTITUTE(SUBSTITUTE(SUBSTITUTE(SUBSTITUTE(SUBSTITUTE(SUBSTITUTE(SUBSTITUTE(SUBSTITUTE(SUBSTITUTE(SUBSTITUTE(SUBSTITUTE(SUBSTITUTE(SUBSTITUTE(SUBSTITUTE(SUBSTITUTE(SUBSTITUTE(SUBSTITUTE(SUBSTITUTE(SUBSTITUTE(SUBSTITUTE(SUBSTITUTE(SUBSTITUTE(IF(_xlfn.ISFORMULA(' Page B'!C14),_xlfn.FORMULATEXT(' Page B'!C14),' Page B'!C14),"9","#"),"8","#"),"7","#"),"6","#"),"5","#"),"4","#"),"3","#"),"2","#"),"1","#"),"0","#"),CHAR(10),""),"$",""),"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 Page B'!C14),_xlfn.FORMULATEXT(' Page B'!C14),' Page B'!C14),"9","#"),"8","#"),"7","#"),"6","#"),"5","#"),"4","#"),"3","#"),"2","#"),"1","#"),"0","#"),CHAR(10),""),"$",""),"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 Page B'!C14),_xlfn.FORMULATEXT('#_ Page B'!C14),'#_ Page B'!C14),"9","#"),"8","#"),"7","#"),"6","#"),"5","#"),"4","#"),"3","#"),"2","#"),"1","#"),"0","#"),CHAR(10),""),"$",""),"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 Page B'!C14),_xlfn.FORMULATEXT('#_ Page B'!C14),'#_ Page B'!C14),"9","#"),"8","#"),"7","#"),"6","#"),"5","#"),"4","#"),"3","#"),"2","#"),"1","#"),"0","#"),CHAR(10),""),"$","")," ",""),",","@"),"&gt;","@"),"&lt;","@"),"=","@"),")","@"),"(","@"),"^","@"),"/","@"),"+","@"),"*","@"),"-","@"),"@#","")))/2,TRUE,FALSE),"HardCodeMsg",IF(LEN(IF(_xlfn.ISFORMULA(' Page B'!C14),_xlfn.FORMULATEXT(' Page B'!C14),' Page B'!C14))-LEN(SUBSTITUTE(IF(_xlfn.ISFORMULA(' Page B'!C14),_xlfn.FORMULATEXT(' Page B'!C14),' Page B'!C14),"""",""))&gt;LEN(IF(_xlfn.ISFORMULA('#_ Page B'!C14),_xlfn.FORMULATEXT('#_ Page B'!C14),'#_ Page B'!C14))-LEN(SUBSTITUTE(IF(_xlfn.ISFORMULA('#_ Page B'!C14),_xlfn.FORMULATEXT('#_ Page B'!C14),'#_ Page B'!C14),"""","")),TRUE,FALSE),"HardQuoteMsg",IF(LEN(IF(_xlfn.ISFORMULA(' Page B'!C14),_xlfn.FORMULATEXT(' Page B'!C14),' Page B'!C14))-LEN(SUBSTITUTE(IF(_xlfn.ISFORMULA(' Page B'!C14),_xlfn.FORMULATEXT(' Page B'!C14),' Page B'!C14),"$",""))&lt;0.5*(LEN(IF(_xlfn.ISFORMULA('#_ Page B'!C14),_xlfn.FORMULATEXT('#_ Page B'!C14),'#_ Page B'!C14))-LEN(SUBSTITUTE(IF(_xlfn.ISFORMULA('#_ Page B'!C14),_xlfn.FORMULATEXT('#_ Page B'!C14),'#_ Page B'!C14),"$",""))),TRUE,FALSE),"MissingAbsMsg",TRUE,"PerfectMsg")</f>
        <v/>
      </c>
      <c r="D14" s="116"/>
      <c r="E14" s="116" t="str">
        <f ca="1">_xlfn.IFS(ISBLANK(' Page B'!E14),"",IF(NOT(ISNA('#_ Page B'!E14)),IF(ISNA(' Page B'!E14),TRUE,FALSE),FALSE),"StuNAMsg",IF(AND(ISNA('#_ Page B'!E14),ISNA(' Page B'!E14)),TRUE,FALSE),"PerfectMsg",IF(NOT(ISERROR('#_ Page B'!E14)),IF(ISERROR(' Page B'!E14),TRUE,FALSE),FALSE),"StuErrorMsg",IF(TYPE('#_ Page B'!E14)&lt;&gt;TYPE(' Page B'!E14),TRUE,FALSE),"WrongTypeMsg",IF(_xlfn.ISFORMULA('#_ Page B'!E14),IF(NOT(_xlfn.ISFORMULA(' Page B'!E14)),TRUE),FALSE),"MissingFormulaMsg",IF(NOT(AND(ISNUMBER(FIND("[",_xlfn.FORMULATEXT('#_ Page B'!E14))),ISNUMBER(FIND("!",_xlfn.FORMULATEXT('#_ Page B'!E14))))),AND(ISNUMBER(FIND("[",_xlfn.FORMULATEXT(' Page B'!E14))),ISNUMBER(FIND("!",_xlfn.FORMULATEXT(' Page B'!E14)))),FALSE),"ExternalRefsMsg",IF(ISNUMBER('#_ Page B'!E14),IF(ABS('#_ Page B'!E14-' Page B'!E14)&gt;0.00001,TRUE,FALSE),IF('#_ Page B'!E14&lt;&gt;' Page B'!E14,TRUE,FALSE)),IF(ISNUMBER('#_ Page B'!E14),IF('#_ Page B'!E14&gt;' Page B'!E14,"TooLow","TooHigh"),"WrongAnswer"),NOT(_xlfn.ISFORMULA('#_ Page B'!E14)),"PerfectMsg",IF((LEN(SUBSTITUTE(SUBSTITUTE(SUBSTITUTE(SUBSTITUTE(SUBSTITUTE(SUBSTITUTE(SUBSTITUTE(SUBSTITUTE(SUBSTITUTE(SUBSTITUTE(SUBSTITUTE(SUBSTITUTE(SUBSTITUTE(SUBSTITUTE(SUBSTITUTE(SUBSTITUTE(SUBSTITUTE(SUBSTITUTE(SUBSTITUTE(SUBSTITUTE(SUBSTITUTE(SUBSTITUTE(SUBSTITUTE(SUBSTITUTE(IF(_xlfn.ISFORMULA(' Page B'!E14),_xlfn.FORMULATEXT(' Page B'!E14),' Page B'!E14),"9","#"),"8","#"),"7","#"),"6","#"),"5","#"),"4","#"),"3","#"),"2","#"),"1","#"),"0","#"),CHAR(10),""),"$",""),"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 Page B'!E14),_xlfn.FORMULATEXT(' Page B'!E14),' Page B'!E14),"9","#"),"8","#"),"7","#"),"6","#"),"5","#"),"4","#"),"3","#"),"2","#"),"1","#"),"0","#"),CHAR(10),""),"$",""),"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 Page B'!E14),_xlfn.FORMULATEXT('#_ Page B'!E14),'#_ Page B'!E14),"9","#"),"8","#"),"7","#"),"6","#"),"5","#"),"4","#"),"3","#"),"2","#"),"1","#"),"0","#"),CHAR(10),""),"$",""),"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 Page B'!E14),_xlfn.FORMULATEXT('#_ Page B'!E14),'#_ Page B'!E14),"9","#"),"8","#"),"7","#"),"6","#"),"5","#"),"4","#"),"3","#"),"2","#"),"1","#"),"0","#"),CHAR(10),""),"$","")," ",""),",","@"),"&gt;","@"),"&lt;","@"),"=","@"),")","@"),"(","@"),"^","@"),"/","@"),"+","@"),"*","@"),"-","@"),"@#","")))/2,TRUE,FALSE),"HardCodeMsg",IF(LEN(IF(_xlfn.ISFORMULA(' Page B'!E14),_xlfn.FORMULATEXT(' Page B'!E14),' Page B'!E14))-LEN(SUBSTITUTE(IF(_xlfn.ISFORMULA(' Page B'!E14),_xlfn.FORMULATEXT(' Page B'!E14),' Page B'!E14),"""",""))&gt;LEN(IF(_xlfn.ISFORMULA('#_ Page B'!E14),_xlfn.FORMULATEXT('#_ Page B'!E14),'#_ Page B'!E14))-LEN(SUBSTITUTE(IF(_xlfn.ISFORMULA('#_ Page B'!E14),_xlfn.FORMULATEXT('#_ Page B'!E14),'#_ Page B'!E14),"""","")),TRUE,FALSE),"HardQuoteMsg",IF(LEN(IF(_xlfn.ISFORMULA(' Page B'!E14),_xlfn.FORMULATEXT(' Page B'!E14),' Page B'!E14))-LEN(SUBSTITUTE(IF(_xlfn.ISFORMULA(' Page B'!E14),_xlfn.FORMULATEXT(' Page B'!E14),' Page B'!E14),"$",""))&lt;0.5*(LEN(IF(_xlfn.ISFORMULA('#_ Page B'!E14),_xlfn.FORMULATEXT('#_ Page B'!E14),'#_ Page B'!E14))-LEN(SUBSTITUTE(IF(_xlfn.ISFORMULA('#_ Page B'!E14),_xlfn.FORMULATEXT('#_ Page B'!E14),'#_ Page B'!E14),"$",""))),TRUE,FALSE),"MissingAbsMsg",TRUE,"PerfectMsg")</f>
        <v/>
      </c>
      <c r="F14" s="116"/>
      <c r="G14" s="116"/>
      <c r="H14" s="116" t="str">
        <f ca="1">_xlfn.IFS(ISBLANK(' Page B'!H14),"",IF(NOT(ISNA('#_ Page B'!H14)),IF(ISNA(' Page B'!H14),TRUE,FALSE),FALSE),"StuNAMsg",IF(AND(ISNA('#_ Page B'!H14),ISNA(' Page B'!H14)),TRUE,FALSE),"PerfectMsg",IF(NOT(ISERROR('#_ Page B'!H14)),IF(ISERROR(' Page B'!H14),TRUE,FALSE),FALSE),"StuErrorMsg",IF(TYPE('#_ Page B'!H14)&lt;&gt;TYPE(' Page B'!H14),TRUE,FALSE),"WrongTypeMsg",IF(_xlfn.ISFORMULA('#_ Page B'!H14),IF(NOT(_xlfn.ISFORMULA(' Page B'!H14)),TRUE),FALSE),"MissingFormulaMsg",IF(NOT(AND(ISNUMBER(FIND("[",_xlfn.FORMULATEXT('#_ Page B'!H14))),ISNUMBER(FIND("!",_xlfn.FORMULATEXT('#_ Page B'!H14))))),AND(ISNUMBER(FIND("[",_xlfn.FORMULATEXT(' Page B'!H14))),ISNUMBER(FIND("!",_xlfn.FORMULATEXT(' Page B'!H14)))),FALSE),"ExternalRefsMsg",IF(ISNUMBER('#_ Page B'!H14),IF(ABS('#_ Page B'!H14-' Page B'!H14)&gt;0.00001,TRUE,FALSE),IF('#_ Page B'!H14&lt;&gt;' Page B'!H14,TRUE,FALSE)),IF(ISNUMBER('#_ Page B'!H14),IF('#_ Page B'!H14&gt;' Page B'!H14,"TooLow","TooHigh"),"WrongAnswer"),NOT(_xlfn.ISFORMULA('#_ Page B'!H14)),"PerfectMsg",IF((LEN(SUBSTITUTE(SUBSTITUTE(SUBSTITUTE(SUBSTITUTE(SUBSTITUTE(SUBSTITUTE(SUBSTITUTE(SUBSTITUTE(SUBSTITUTE(SUBSTITUTE(SUBSTITUTE(SUBSTITUTE(SUBSTITUTE(SUBSTITUTE(SUBSTITUTE(SUBSTITUTE(SUBSTITUTE(SUBSTITUTE(SUBSTITUTE(SUBSTITUTE(SUBSTITUTE(SUBSTITUTE(SUBSTITUTE(SUBSTITUTE(IF(_xlfn.ISFORMULA(' Page B'!H14),_xlfn.FORMULATEXT(' Page B'!H14),' Page B'!H14),"9","#"),"8","#"),"7","#"),"6","#"),"5","#"),"4","#"),"3","#"),"2","#"),"1","#"),"0","#"),CHAR(10),""),"$",""),"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 Page B'!H14),_xlfn.FORMULATEXT(' Page B'!H14),' Page B'!H14),"9","#"),"8","#"),"7","#"),"6","#"),"5","#"),"4","#"),"3","#"),"2","#"),"1","#"),"0","#"),CHAR(10),""),"$",""),"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 Page B'!H14),_xlfn.FORMULATEXT('#_ Page B'!H14),'#_ Page B'!H14),"9","#"),"8","#"),"7","#"),"6","#"),"5","#"),"4","#"),"3","#"),"2","#"),"1","#"),"0","#"),CHAR(10),""),"$",""),"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 Page B'!H14),_xlfn.FORMULATEXT('#_ Page B'!H14),'#_ Page B'!H14),"9","#"),"8","#"),"7","#"),"6","#"),"5","#"),"4","#"),"3","#"),"2","#"),"1","#"),"0","#"),CHAR(10),""),"$","")," ",""),",","@"),"&gt;","@"),"&lt;","@"),"=","@"),")","@"),"(","@"),"^","@"),"/","@"),"+","@"),"*","@"),"-","@"),"@#","")))/2,TRUE,FALSE),"HardCodeMsg",IF(LEN(IF(_xlfn.ISFORMULA(' Page B'!H14),_xlfn.FORMULATEXT(' Page B'!H14),' Page B'!H14))-LEN(SUBSTITUTE(IF(_xlfn.ISFORMULA(' Page B'!H14),_xlfn.FORMULATEXT(' Page B'!H14),' Page B'!H14),"""",""))&gt;LEN(IF(_xlfn.ISFORMULA('#_ Page B'!H14),_xlfn.FORMULATEXT('#_ Page B'!H14),'#_ Page B'!H14))-LEN(SUBSTITUTE(IF(_xlfn.ISFORMULA('#_ Page B'!H14),_xlfn.FORMULATEXT('#_ Page B'!H14),'#_ Page B'!H14),"""","")),TRUE,FALSE),"HardQuoteMsg",IF(LEN(IF(_xlfn.ISFORMULA(' Page B'!H14),_xlfn.FORMULATEXT(' Page B'!H14),' Page B'!H14))-LEN(SUBSTITUTE(IF(_xlfn.ISFORMULA(' Page B'!H14),_xlfn.FORMULATEXT(' Page B'!H14),' Page B'!H14),"$",""))&lt;0.5*(LEN(IF(_xlfn.ISFORMULA('#_ Page B'!H14),_xlfn.FORMULATEXT('#_ Page B'!H14),'#_ Page B'!H14))-LEN(SUBSTITUTE(IF(_xlfn.ISFORMULA('#_ Page B'!H14),_xlfn.FORMULATEXT('#_ Page B'!H14),'#_ Page B'!H14),"$",""))),TRUE,FALSE),"MissingAbsMsg",TRUE,"PerfectMsg")</f>
        <v/>
      </c>
    </row>
  </sheetData>
  <mergeCells count="4">
    <mergeCell ref="B4:M6"/>
    <mergeCell ref="K9:L9"/>
    <mergeCell ref="K10:L10"/>
    <mergeCell ref="K11:L11"/>
  </mergeCells>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68A7D-3A4B-894E-8769-7D0EDCC77319}">
  <sheetPr>
    <tabColor theme="7" tint="0.39997558519241921"/>
  </sheetPr>
  <dimension ref="A1:AO14"/>
  <sheetViews>
    <sheetView showGridLines="0" zoomScale="120" zoomScaleNormal="120" workbookViewId="0">
      <pane ySplit="2" topLeftCell="A3" activePane="bottomLeft" state="frozen"/>
      <selection pane="bottomLeft" activeCell="A3" sqref="A3"/>
    </sheetView>
  </sheetViews>
  <sheetFormatPr baseColWidth="10" defaultColWidth="8.83203125" defaultRowHeight="15" x14ac:dyDescent="0.2"/>
  <cols>
    <col min="1" max="1" width="8.83203125" customWidth="1"/>
    <col min="2" max="2" width="21.5" customWidth="1"/>
    <col min="3" max="3" width="15.6640625" customWidth="1"/>
    <col min="7" max="7" width="13.33203125" customWidth="1"/>
    <col min="8" max="8" width="16.33203125" customWidth="1"/>
    <col min="13" max="13" width="12" customWidth="1"/>
  </cols>
  <sheetData>
    <row r="1" spans="1:41" s="88" customFormat="1" ht="22" customHeight="1" x14ac:dyDescent="0.2">
      <c r="A1" s="95" t="s">
        <v>286</v>
      </c>
      <c r="B1" s="95" t="s">
        <v>287</v>
      </c>
      <c r="C1" s="95" t="s">
        <v>288</v>
      </c>
      <c r="D1" s="96" t="str" cm="1">
        <f t="array" aca="1" ref="D1" ca="1">IFERROR(
    _xlfn.LET(
        _xlpm.FileName, MID(CELL("filename", A1), FIND("]", CELL("filename", A1)) + 1, 255),
        _xlpm.DynamicRef, INDIRECT("'#_" &amp; _xlpm.FileName &amp; "'!" &amp; C2),
        IF(
            TYPE(_xlpm.DynamicRef) = 1,
            VLOOKUP(
                CELL("format", _xlpm.DynamicRef),
                FormatCodesSFX!$A$4:$B$53,
                2,
                FALSE
            ),
            _xlfn.SWITCH(
                TYPE(_xlpm.DynamicRef),
                2, "short text",
                4, "logical",
                16, "error",
                64, "long text",
                "Other"
            )
        )
    ),
    "Error in formula"
)</f>
        <v>error</v>
      </c>
      <c r="E1" s="95"/>
      <c r="F1" s="95"/>
      <c r="G1" s="95"/>
      <c r="H1" s="95"/>
      <c r="I1" s="96" t="str" cm="1">
        <f t="array" ref="I1">_xlfn.IFS(ROW(A100)&lt;100,"Undo deleted row or quit without saving",COLUMN(AZ1)&lt;52,"Undo deleted column or quit without saving",ROW(A100)&gt;100,"Undo inserted row or quit without saving",COLUMN(AZ1)&gt;52,"Undo inserted column or quit without saving",Scoreboard!$F$22&lt;&gt;"","Security compromised: Undo last action or quit without saving",TRUE=TRUE,"Hardworking Student")</f>
        <v>Hardworking Student</v>
      </c>
      <c r="J1" s="96"/>
      <c r="K1" s="96"/>
      <c r="L1" s="96" t="s">
        <v>289</v>
      </c>
      <c r="M1" s="96"/>
      <c r="N1" s="96"/>
      <c r="O1" s="96"/>
      <c r="P1" s="97" t="s">
        <v>290</v>
      </c>
      <c r="Q1" s="96"/>
      <c r="R1" s="96"/>
      <c r="S1" s="131" t="s">
        <v>293</v>
      </c>
      <c r="T1" s="99"/>
      <c r="U1" s="98"/>
      <c r="V1" s="99"/>
      <c r="W1" s="98"/>
      <c r="X1" s="95" t="str">
        <f t="shared" ref="X1:AA2" si="0">A1</f>
        <v>earned</v>
      </c>
      <c r="Y1" s="95" t="str">
        <f t="shared" si="0"/>
        <v>possible</v>
      </c>
      <c r="Z1" s="95" t="str">
        <f t="shared" si="0"/>
        <v>cell</v>
      </c>
      <c r="AA1" s="96" t="str">
        <f t="shared" ca="1" si="0"/>
        <v>error</v>
      </c>
      <c r="AB1" s="95"/>
      <c r="AC1" s="95"/>
      <c r="AD1" s="100"/>
      <c r="AE1" s="100"/>
      <c r="AF1" s="96" t="str">
        <f>I1</f>
        <v>Hardworking Student</v>
      </c>
      <c r="AG1" s="96"/>
      <c r="AH1" s="100"/>
      <c r="AI1" s="100"/>
      <c r="AJ1" s="100"/>
      <c r="AK1" s="100"/>
      <c r="AL1" s="96" t="s">
        <v>289</v>
      </c>
      <c r="AM1" s="100"/>
      <c r="AN1" s="100"/>
      <c r="AO1" s="100"/>
    </row>
    <row r="2" spans="1:41" s="88" customFormat="1" ht="23" customHeight="1" thickBot="1" x14ac:dyDescent="0.45">
      <c r="A2" s="101">
        <f ca="1">' Page BSC'!$A$2</f>
        <v>0</v>
      </c>
      <c r="B2" s="102">
        <f>' Page BSC'!$B$2</f>
        <v>21</v>
      </c>
      <c r="C2" s="101" t="str" cm="1">
        <f t="array" aca="1" ref="C2" ca="1">SUBSTITUTE(IF(LEN(CELL("address"))&lt;15,CELL("address"),""),"$","")</f>
        <v/>
      </c>
      <c r="D2" s="103" t="str">
        <f ca="1">IF(ISNUMBER(SEARCH("FeedbackSFX!",_xlfn.FORMULATEXT(INDIRECT("' Page BSC'!"&amp;C2)))),"DRAGGING CELLS IS NOT PERMITTED. PLEASE UNDO LAST ACTION!!",IF($P$1&lt;&gt;"Feedback OFF",IFERROR(HLOOKUP(INDIRECT("' Page BSC'!"&amp;C2),FeedbackSFX!$B$2:$N$10,IF($P$1="Feedback ON", 2, FeedbackSFX!B1), FALSE), ""),""))</f>
        <v/>
      </c>
      <c r="E2" s="104"/>
      <c r="F2" s="104"/>
      <c r="G2" s="104"/>
      <c r="H2" s="104"/>
      <c r="I2" s="105"/>
      <c r="J2" s="104"/>
      <c r="K2" s="104"/>
      <c r="L2" s="104"/>
      <c r="M2" s="104"/>
      <c r="N2" s="104"/>
      <c r="O2" s="104"/>
      <c r="P2" s="110" t="str">
        <f ca="1">IF(Scoreboard!$E$4="Excel version: Invalid","****ERROR: Scoreboard requires Excel 365 or 2021 to run****", "")</f>
        <v/>
      </c>
      <c r="Q2" s="104"/>
      <c r="R2" s="104"/>
      <c r="S2" s="31"/>
      <c r="T2" s="106"/>
      <c r="U2" s="107"/>
      <c r="V2" s="106"/>
      <c r="W2" s="107"/>
      <c r="X2" s="108">
        <f t="shared" ca="1" si="0"/>
        <v>0</v>
      </c>
      <c r="Y2" s="108">
        <f t="shared" si="0"/>
        <v>21</v>
      </c>
      <c r="Z2" s="108" t="str">
        <f t="shared" ca="1" si="0"/>
        <v/>
      </c>
      <c r="AA2" s="103" t="str">
        <f t="shared" ca="1" si="0"/>
        <v/>
      </c>
      <c r="AB2" s="104"/>
      <c r="AC2" s="104"/>
      <c r="AD2" s="109"/>
      <c r="AE2" s="109"/>
      <c r="AF2" s="109"/>
      <c r="AG2" s="109"/>
      <c r="AH2" s="109"/>
      <c r="AI2" s="109"/>
      <c r="AJ2" s="109"/>
      <c r="AK2" s="109"/>
      <c r="AL2" s="109"/>
      <c r="AM2" s="109"/>
      <c r="AN2" s="109"/>
      <c r="AO2" s="109"/>
    </row>
    <row r="3" spans="1:41" ht="16" thickBot="1" x14ac:dyDescent="0.25"/>
    <row r="4" spans="1:41" ht="15" customHeight="1" x14ac:dyDescent="0.2">
      <c r="B4" s="58" t="s">
        <v>39</v>
      </c>
      <c r="C4" s="59"/>
      <c r="D4" s="59"/>
      <c r="E4" s="59"/>
      <c r="F4" s="59"/>
      <c r="G4" s="59"/>
      <c r="H4" s="59"/>
      <c r="I4" s="59"/>
      <c r="J4" s="59"/>
      <c r="K4" s="59"/>
      <c r="L4" s="59"/>
      <c r="M4" s="60"/>
      <c r="N4" s="27"/>
      <c r="O4" s="27"/>
    </row>
    <row r="5" spans="1:41" x14ac:dyDescent="0.2">
      <c r="B5" s="61"/>
      <c r="C5" s="62"/>
      <c r="D5" s="62"/>
      <c r="E5" s="62"/>
      <c r="F5" s="62"/>
      <c r="G5" s="62"/>
      <c r="H5" s="62"/>
      <c r="I5" s="62"/>
      <c r="J5" s="62"/>
      <c r="K5" s="62"/>
      <c r="L5" s="62"/>
      <c r="M5" s="63"/>
      <c r="N5" s="27"/>
      <c r="O5" s="27"/>
    </row>
    <row r="6" spans="1:41" ht="16" thickBot="1" x14ac:dyDescent="0.25">
      <c r="B6" s="64"/>
      <c r="C6" s="65"/>
      <c r="D6" s="65"/>
      <c r="E6" s="65"/>
      <c r="F6" s="65"/>
      <c r="G6" s="65"/>
      <c r="H6" s="65"/>
      <c r="I6" s="65"/>
      <c r="J6" s="65"/>
      <c r="K6" s="65"/>
      <c r="L6" s="65"/>
      <c r="M6" s="66"/>
      <c r="N6" s="27"/>
      <c r="O6" s="27"/>
    </row>
    <row r="8" spans="1:41" ht="18.75" customHeight="1" thickBot="1" x14ac:dyDescent="0.25">
      <c r="B8" s="67" t="s">
        <v>40</v>
      </c>
      <c r="C8" s="67" t="s">
        <v>41</v>
      </c>
      <c r="D8" s="68" t="s">
        <v>42</v>
      </c>
      <c r="E8" s="68" t="s">
        <v>43</v>
      </c>
      <c r="F8" s="68" t="s">
        <v>44</v>
      </c>
      <c r="G8" s="68" t="s">
        <v>45</v>
      </c>
      <c r="H8" s="68" t="s">
        <v>46</v>
      </c>
    </row>
    <row r="9" spans="1:41" ht="17" x14ac:dyDescent="0.2">
      <c r="B9" s="69" t="s">
        <v>47</v>
      </c>
      <c r="C9" s="69">
        <v>4</v>
      </c>
      <c r="D9" s="93"/>
      <c r="E9" s="93"/>
      <c r="F9" s="93"/>
      <c r="G9" s="93"/>
      <c r="H9" s="93"/>
      <c r="K9" s="70" t="s">
        <v>48</v>
      </c>
      <c r="L9" s="71"/>
      <c r="M9" s="93"/>
    </row>
    <row r="10" spans="1:41" ht="17" x14ac:dyDescent="0.2">
      <c r="B10" s="69" t="s">
        <v>49</v>
      </c>
      <c r="C10" s="69">
        <v>8</v>
      </c>
      <c r="D10" s="93"/>
      <c r="E10" s="93"/>
      <c r="F10" s="93"/>
      <c r="G10" s="93"/>
      <c r="H10" s="93"/>
      <c r="K10" s="72" t="s">
        <v>50</v>
      </c>
      <c r="L10" s="73"/>
      <c r="M10" s="89"/>
    </row>
    <row r="11" spans="1:41" ht="18" thickBot="1" x14ac:dyDescent="0.25">
      <c r="B11" s="69" t="s">
        <v>51</v>
      </c>
      <c r="C11" s="69">
        <v>4</v>
      </c>
      <c r="D11" s="93"/>
      <c r="E11" s="93"/>
      <c r="F11" s="93"/>
      <c r="G11" s="93"/>
      <c r="H11" s="93"/>
      <c r="K11" s="74" t="s">
        <v>52</v>
      </c>
      <c r="L11" s="75"/>
      <c r="M11" s="89"/>
    </row>
    <row r="12" spans="1:41" ht="17" x14ac:dyDescent="0.2">
      <c r="B12" s="69" t="s">
        <v>53</v>
      </c>
      <c r="C12" s="69">
        <v>9</v>
      </c>
      <c r="D12" s="93"/>
      <c r="E12" s="93"/>
      <c r="F12" s="93"/>
      <c r="G12" s="93"/>
      <c r="H12" s="93"/>
    </row>
    <row r="13" spans="1:41" ht="17" x14ac:dyDescent="0.2">
      <c r="B13" s="69" t="s">
        <v>54</v>
      </c>
      <c r="C13" s="69">
        <v>5</v>
      </c>
      <c r="D13" s="93"/>
      <c r="E13" s="93"/>
      <c r="F13" s="93"/>
      <c r="G13" s="93"/>
      <c r="H13" s="93"/>
    </row>
    <row r="14" spans="1:41" ht="17" x14ac:dyDescent="0.2">
      <c r="B14" s="76" t="s">
        <v>55</v>
      </c>
      <c r="C14" s="93"/>
      <c r="D14" s="18"/>
      <c r="E14" s="93"/>
      <c r="F14" s="18"/>
      <c r="G14" s="18"/>
      <c r="H14" s="93"/>
    </row>
  </sheetData>
  <mergeCells count="4">
    <mergeCell ref="B4:M6"/>
    <mergeCell ref="K9:L9"/>
    <mergeCell ref="K10:L10"/>
    <mergeCell ref="K11:L11"/>
  </mergeCells>
  <conditionalFormatting sqref="A1:A2">
    <cfRule type="expression" dxfId="24" priority="12">
      <formula>$A$2/$B$2&gt;=0.076</formula>
    </cfRule>
  </conditionalFormatting>
  <conditionalFormatting sqref="B1:B2">
    <cfRule type="expression" dxfId="23" priority="13">
      <formula>$A$2/$B$2&gt;=0.153</formula>
    </cfRule>
  </conditionalFormatting>
  <conditionalFormatting sqref="C1:C2">
    <cfRule type="expression" dxfId="22" priority="14">
      <formula>$A$2/$B$2&gt;=0.23</formula>
    </cfRule>
  </conditionalFormatting>
  <conditionalFormatting sqref="D1:D2">
    <cfRule type="expression" dxfId="21" priority="15">
      <formula>$A$2/$B$2&gt;=0.307</formula>
    </cfRule>
  </conditionalFormatting>
  <conditionalFormatting sqref="E1:E2">
    <cfRule type="expression" dxfId="20" priority="16">
      <formula>$A$2/$B$2&gt;=0.384</formula>
    </cfRule>
  </conditionalFormatting>
  <conditionalFormatting sqref="F1:F2">
    <cfRule type="expression" dxfId="19" priority="17">
      <formula>$A$2/$B$2&gt;=0.461</formula>
    </cfRule>
  </conditionalFormatting>
  <conditionalFormatting sqref="G1:G2">
    <cfRule type="expression" dxfId="18" priority="18">
      <formula>$A$2/$B$2&gt;=0.538</formula>
    </cfRule>
  </conditionalFormatting>
  <conditionalFormatting sqref="H1:H2">
    <cfRule type="expression" dxfId="17" priority="19">
      <formula>$A$2/$B$2&gt;=0.615</formula>
    </cfRule>
  </conditionalFormatting>
  <conditionalFormatting sqref="I1:P2">
    <cfRule type="expression" dxfId="16" priority="20">
      <formula>$A$2/$B$2&gt;=0.692</formula>
    </cfRule>
  </conditionalFormatting>
  <conditionalFormatting sqref="X1:AF1 X2:AO2 AH1:AK1 AM1:AO1">
    <cfRule type="expression" dxfId="15" priority="21">
      <formula>$A$2/$B$2&gt;=1</formula>
    </cfRule>
  </conditionalFormatting>
  <conditionalFormatting sqref="O1">
    <cfRule type="expression" dxfId="14" priority="11">
      <formula>$A$2/$B$2&gt;=0.846</formula>
    </cfRule>
  </conditionalFormatting>
  <conditionalFormatting sqref="AG1">
    <cfRule type="expression" dxfId="13" priority="10">
      <formula>$A$2/$B$2&gt;=0.846</formula>
    </cfRule>
  </conditionalFormatting>
  <conditionalFormatting sqref="AL1">
    <cfRule type="expression" dxfId="12" priority="9">
      <formula>$A$2/$B$2&gt;=0.846</formula>
    </cfRule>
  </conditionalFormatting>
  <conditionalFormatting sqref="L1">
    <cfRule type="expression" dxfId="11" priority="8">
      <formula>$A$2/$B$2&gt;=0.846</formula>
    </cfRule>
  </conditionalFormatting>
  <conditionalFormatting sqref="Q1:R2">
    <cfRule type="expression" dxfId="10" priority="7">
      <formula>$A$2/$B$2&gt;=0.846</formula>
    </cfRule>
  </conditionalFormatting>
  <conditionalFormatting sqref="P1">
    <cfRule type="expression" dxfId="9" priority="6">
      <formula>$P$1&lt;&gt;""</formula>
    </cfRule>
  </conditionalFormatting>
  <conditionalFormatting sqref="A1:O2 X1:AO2 P2:R2 Q1:R1">
    <cfRule type="expression" dxfId="8" priority="5">
      <formula>$P$1="Feedback OFF"</formula>
    </cfRule>
  </conditionalFormatting>
  <conditionalFormatting sqref="A3:AA100">
    <cfRule type="expression" dxfId="1" priority="2" stopIfTrue="1">
      <formula>$D$2="DRAGGING CELLS IS NOT PERMITTED. PLEASE UNDO LAST ACTION!!"</formula>
    </cfRule>
  </conditionalFormatting>
  <dataValidations count="1">
    <dataValidation type="list" allowBlank="1" showInputMessage="1" showErrorMessage="1" sqref="P1" xr:uid="{00025C13-2396-3644-A4FD-34E2771F880D}">
      <formula1>"Feedback ON, Taunting ON, Feedback OFF"</formula1>
    </dataValidation>
  </dataValidations>
  <pageMargins left="0.7" right="0.7" top="0.75" bottom="0.75" header="0.3" footer="0.3"/>
  <pageSetup orientation="portrait" verticalDpi="0" r:id="rId1"/>
  <legacyDrawing r:id="rId2"/>
  <extLst>
    <ext xmlns:x14="http://schemas.microsoft.com/office/spreadsheetml/2009/9/main" uri="{78C0D931-6437-407d-A8EE-F0AAD7539E65}">
      <x14:conditionalFormattings>
        <x14:conditionalFormatting xmlns:xm="http://schemas.microsoft.com/office/excel/2006/main">
          <x14:cfRule type="expression" priority="22" stopIfTrue="1" id="{4F2DB5BA-D88D-0B42-A4AE-ACB91BA5FF5E}">
            <xm:f>AND($P$1&lt;&gt;"Feedback OFF",IF(' Page BSC'!A3=FeedbackSFX!$C$2, TRUE, FALSE))</xm:f>
            <x14:dxf>
              <fill>
                <patternFill>
                  <bgColor rgb="FFCEEED0"/>
                </patternFill>
              </fill>
            </x14:dxf>
          </x14:cfRule>
          <xm:sqref>A3:AL14</xm:sqref>
        </x14:conditionalFormatting>
        <x14:conditionalFormatting xmlns:xm="http://schemas.microsoft.com/office/excel/2006/main">
          <x14:cfRule type="expression" priority="23" stopIfTrue="1" id="{F96B3DED-F678-FB4C-A3B2-54CF08EF0879}">
            <xm:f>AND($P$1&lt;&gt;"Feedback OFF",IF(' Page BSC'!A3=FeedbackSFX!$K$2, TRUE, FALSE))</xm:f>
            <x14:dxf>
              <fill>
                <patternFill>
                  <bgColor rgb="FFFFFF64"/>
                </patternFill>
              </fill>
            </x14:dxf>
          </x14:cfRule>
          <xm:sqref>A3:AL14</xm:sqref>
        </x14:conditionalFormatting>
        <x14:conditionalFormatting xmlns:xm="http://schemas.microsoft.com/office/excel/2006/main">
          <x14:cfRule type="expression" priority="24" stopIfTrue="1" id="{EA448A28-D028-9E44-9533-EB98D93D228C}">
            <xm:f>AND($P$1&lt;&gt;"Feedback OFF",AND(IF(' Page BSC'!A3&lt;&gt;FeedbackSFX!$C$2, TRUE, FALSE),' Page BSC'!A3&lt;&gt;"",_xlfn.ISFORMULA(' Page BSC'!A3)))</xm:f>
            <x14:dxf>
              <fill>
                <patternFill>
                  <bgColor rgb="FFFF99CC"/>
                </patternFill>
              </fill>
            </x14:dxf>
          </x14:cfRule>
          <xm:sqref>A3:AL14</xm:sqref>
        </x14:conditionalFormatting>
        <x14:conditionalFormatting xmlns:xm="http://schemas.microsoft.com/office/excel/2006/main">
          <x14:cfRule type="expression" priority="4" stopIfTrue="1" id="{0B767AF7-52CC-514B-9CFD-1A7CB07FD211}">
            <xm:f>Scoreboard!$F$22&lt;&gt;""</xm:f>
            <x14:dxf>
              <font>
                <color rgb="FF9C0006"/>
              </font>
              <fill>
                <patternFill>
                  <fgColor indexed="64"/>
                  <bgColor rgb="FFFFC7CE"/>
                </patternFill>
              </fill>
            </x14:dxf>
          </x14:cfRule>
          <xm:sqref>I1:N1</xm:sqref>
        </x14:conditionalFormatting>
        <x14:conditionalFormatting xmlns:xm="http://schemas.microsoft.com/office/excel/2006/main">
          <x14:cfRule type="expression" priority="3" stopIfTrue="1" id="{0B9C997C-43A6-464E-87DC-6E4A4841F75D}">
            <xm:f>Scoreboard!$F$22&lt;&gt;""</xm:f>
            <x14:dxf>
              <font>
                <color rgb="FF9C0006"/>
              </font>
              <fill>
                <patternFill>
                  <fgColor indexed="64"/>
                  <bgColor rgb="FFFFC7CE"/>
                </patternFill>
              </fill>
            </x14:dxf>
          </x14:cfRule>
          <xm:sqref>A3:AA100</xm:sqref>
        </x14:conditionalFormatting>
        <x14:conditionalFormatting xmlns:xm="http://schemas.microsoft.com/office/excel/2006/main">
          <x14:cfRule type="expression" priority="1" stopIfTrue="1" id="{33ADD8F6-B6E6-634D-81ED-91345FEC502C}">
            <xm:f>Scoreboard!$E$4="Excel version: Invalid"</xm:f>
            <x14:dxf>
              <font>
                <color rgb="FF9C0006"/>
              </font>
              <fill>
                <patternFill>
                  <fgColor indexed="64"/>
                  <bgColor rgb="FFFFC7CE"/>
                </patternFill>
              </fill>
            </x14:dxf>
          </x14:cfRule>
          <xm:sqref>A3:AA100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F6F5F-2D3E-BE4A-8010-4C84F73FC8E0}">
  <sheetPr>
    <tabColor rgb="FF4FADEA"/>
  </sheetPr>
  <dimension ref="A1:AO14"/>
  <sheetViews>
    <sheetView zoomScale="115" zoomScaleNormal="115" workbookViewId="0">
      <pane ySplit="2" topLeftCell="A3" activePane="bottomLeft" state="frozen"/>
      <selection pane="bottomLeft" activeCell="A3" sqref="A3:XFD3"/>
    </sheetView>
  </sheetViews>
  <sheetFormatPr baseColWidth="10" defaultColWidth="8.83203125" defaultRowHeight="9" x14ac:dyDescent="0.15"/>
  <cols>
    <col min="1" max="1" width="4.5" style="111" customWidth="1"/>
    <col min="2" max="2" width="21.5" style="111" customWidth="1"/>
    <col min="3" max="3" width="15.6640625" style="111" customWidth="1"/>
    <col min="4" max="4" width="11.83203125" style="111" bestFit="1" customWidth="1"/>
    <col min="5" max="5" width="14.33203125" style="111" bestFit="1" customWidth="1"/>
    <col min="6" max="6" width="11.5" style="111" bestFit="1" customWidth="1"/>
    <col min="7" max="7" width="13.33203125" style="111" customWidth="1"/>
    <col min="8" max="8" width="16.33203125" style="111" customWidth="1"/>
    <col min="9" max="12" width="8.83203125" style="111"/>
    <col min="13" max="13" width="12" style="111" customWidth="1"/>
    <col min="14" max="31" width="8.83203125" style="111"/>
    <col min="32" max="32" width="9" style="111" bestFit="1" customWidth="1"/>
    <col min="33" max="16384" width="8.83203125" style="111"/>
  </cols>
  <sheetData>
    <row r="1" spans="1:41" s="112" customFormat="1" ht="22" customHeight="1" x14ac:dyDescent="0.15">
      <c r="A1" s="116" t="s">
        <v>286</v>
      </c>
      <c r="B1" s="116" t="s">
        <v>287</v>
      </c>
      <c r="C1" s="116" t="s">
        <v>288</v>
      </c>
      <c r="D1" s="124" t="str" cm="1">
        <f t="array" aca="1" ref="D1" ca="1">IFERROR(
    _xlfn.LET(
        _xlpm.FileName, MID(CELL("filename", A1), FIND("]", CELL("filename", A1)) + 1, 255),
        _xlpm.DynamicRef, INDIRECT("'#_" &amp; _xlpm.FileName &amp; "'!" &amp; C2),
        IF(
            TYPE(_xlpm.DynamicRef) = 1,
            VLOOKUP(
                CELL("format", _xlpm.DynamicRef),
                FormatCodesSFX!$A$4:$B$53,
                2,
                FALSE
            ),
            _xlfn.SWITCH(
                TYPE(_xlpm.DynamicRef),
                2, "short text",
                4, "logical",
                16, "error",
                64, "long text",
                "Other"
            )
        )
    ),
    "Error in formula"
)</f>
        <v>error</v>
      </c>
      <c r="E1" s="116"/>
      <c r="F1" s="116"/>
      <c r="G1" s="116"/>
      <c r="H1" s="116"/>
      <c r="I1" s="124" t="str">
        <f>' Page BSC'!$I$1</f>
        <v>Hardworking Student</v>
      </c>
      <c r="J1" s="124"/>
      <c r="K1" s="124"/>
      <c r="L1" s="124" t="s">
        <v>289</v>
      </c>
      <c r="M1" s="124"/>
      <c r="N1" s="124"/>
      <c r="O1" s="124"/>
      <c r="P1" s="124" t="s">
        <v>290</v>
      </c>
      <c r="Q1" s="124"/>
      <c r="R1" s="124"/>
      <c r="S1" s="111"/>
      <c r="T1" s="111"/>
      <c r="U1" s="111"/>
      <c r="V1" s="111"/>
      <c r="W1" s="111"/>
      <c r="X1" s="116" t="str">
        <f t="shared" ref="X1:AA2" si="0">A1</f>
        <v>earned</v>
      </c>
      <c r="Y1" s="116" t="str">
        <f t="shared" si="0"/>
        <v>possible</v>
      </c>
      <c r="Z1" s="116" t="str">
        <f t="shared" si="0"/>
        <v>cell</v>
      </c>
      <c r="AA1" s="124" t="str">
        <f t="shared" ca="1" si="0"/>
        <v>error</v>
      </c>
      <c r="AB1" s="116"/>
      <c r="AC1" s="116"/>
      <c r="AD1" s="111"/>
      <c r="AE1" s="111"/>
      <c r="AF1" s="124" t="str">
        <f>I1</f>
        <v>Hardworking Student</v>
      </c>
      <c r="AG1" s="124"/>
      <c r="AH1" s="111"/>
      <c r="AI1" s="111"/>
      <c r="AJ1" s="111"/>
      <c r="AK1" s="111"/>
      <c r="AL1" s="124" t="s">
        <v>289</v>
      </c>
      <c r="AM1" s="111"/>
      <c r="AN1" s="111"/>
      <c r="AO1" s="111"/>
    </row>
    <row r="2" spans="1:41" s="112" customFormat="1" ht="23" customHeight="1" x14ac:dyDescent="0.15">
      <c r="A2" s="116">
        <f ca="1">' Page BSC'!$A$2</f>
        <v>0</v>
      </c>
      <c r="B2" s="125">
        <f>' Page BSC'!$B$2</f>
        <v>21</v>
      </c>
      <c r="C2" s="116" t="str" cm="1">
        <f t="array" aca="1" ref="C2" ca="1">SUBSTITUTE(IF(LEN(CELL("address"))&lt;15,CELL("address"),""),"$","")</f>
        <v/>
      </c>
      <c r="D2" s="124" t="str">
        <f ca="1">IF(ISNUMBER(SEARCH("FeedbackSFX!",_xlfn.FORMULATEXT(INDIRECT("' Page BSC'!"&amp;C2)))),"DRAGGING CELLS IS NOT PERMITTED. PLEASE UNDO LAST ACTION!!",IF($P$1&lt;&gt;"Feedback OFF",IFERROR(HLOOKUP(INDIRECT("' Page BSC'!"&amp;C2),FeedbackSFX!$B$2:$N$10,IF($P$1="Feedback ON", 2, FeedbackSFX!B1), FALSE), ""),""))</f>
        <v/>
      </c>
      <c r="E2" s="116"/>
      <c r="F2" s="116"/>
      <c r="G2" s="116"/>
      <c r="H2" s="116"/>
      <c r="I2" s="117"/>
      <c r="J2" s="116"/>
      <c r="K2" s="116"/>
      <c r="L2" s="116"/>
      <c r="M2" s="116"/>
      <c r="N2" s="116"/>
      <c r="O2" s="116"/>
      <c r="P2" s="116"/>
      <c r="Q2" s="116"/>
      <c r="R2" s="116"/>
      <c r="S2" s="111"/>
      <c r="T2" s="111"/>
      <c r="U2" s="111"/>
      <c r="V2" s="111"/>
      <c r="W2" s="111"/>
      <c r="X2" s="126">
        <f t="shared" ca="1" si="0"/>
        <v>0</v>
      </c>
      <c r="Y2" s="126">
        <f t="shared" si="0"/>
        <v>21</v>
      </c>
      <c r="Z2" s="126" t="str">
        <f t="shared" ca="1" si="0"/>
        <v/>
      </c>
      <c r="AA2" s="124" t="str">
        <f t="shared" ca="1" si="0"/>
        <v/>
      </c>
      <c r="AB2" s="116"/>
      <c r="AC2" s="116"/>
      <c r="AD2" s="111"/>
      <c r="AE2" s="111"/>
      <c r="AF2" s="111"/>
      <c r="AG2" s="111"/>
      <c r="AH2" s="111"/>
      <c r="AI2" s="111"/>
      <c r="AJ2" s="111"/>
      <c r="AK2" s="111"/>
      <c r="AL2" s="111"/>
      <c r="AM2" s="111"/>
      <c r="AN2" s="111"/>
      <c r="AO2" s="111"/>
    </row>
    <row r="4" spans="1:41" ht="15" customHeight="1" x14ac:dyDescent="0.15">
      <c r="B4" s="113" t="s">
        <v>39</v>
      </c>
      <c r="C4" s="113"/>
      <c r="D4" s="113"/>
      <c r="E4" s="113"/>
      <c r="F4" s="113"/>
      <c r="G4" s="113"/>
      <c r="H4" s="113"/>
      <c r="I4" s="113"/>
      <c r="J4" s="113"/>
      <c r="K4" s="113"/>
      <c r="L4" s="113"/>
      <c r="M4" s="113"/>
      <c r="N4" s="120"/>
      <c r="O4" s="120"/>
    </row>
    <row r="5" spans="1:41" x14ac:dyDescent="0.15">
      <c r="B5" s="113"/>
      <c r="C5" s="113"/>
      <c r="D5" s="113"/>
      <c r="E5" s="113"/>
      <c r="F5" s="113"/>
      <c r="G5" s="113"/>
      <c r="H5" s="113"/>
      <c r="I5" s="113"/>
      <c r="J5" s="113"/>
      <c r="K5" s="113"/>
      <c r="L5" s="113"/>
      <c r="M5" s="113"/>
      <c r="N5" s="120"/>
      <c r="O5" s="120"/>
    </row>
    <row r="6" spans="1:41" x14ac:dyDescent="0.15">
      <c r="B6" s="113"/>
      <c r="C6" s="113"/>
      <c r="D6" s="113"/>
      <c r="E6" s="113"/>
      <c r="F6" s="113"/>
      <c r="G6" s="113"/>
      <c r="H6" s="113"/>
      <c r="I6" s="113"/>
      <c r="J6" s="113"/>
      <c r="K6" s="113"/>
      <c r="L6" s="113"/>
      <c r="M6" s="113"/>
      <c r="N6" s="120"/>
      <c r="O6" s="120"/>
    </row>
    <row r="8" spans="1:41" ht="18.75" customHeight="1" x14ac:dyDescent="0.15">
      <c r="B8" s="132" t="s">
        <v>40</v>
      </c>
      <c r="C8" s="132" t="s">
        <v>41</v>
      </c>
      <c r="D8" s="117" t="s">
        <v>42</v>
      </c>
      <c r="E8" s="117" t="s">
        <v>43</v>
      </c>
      <c r="F8" s="117" t="s">
        <v>44</v>
      </c>
      <c r="G8" s="117" t="s">
        <v>45</v>
      </c>
      <c r="H8" s="117" t="s">
        <v>46</v>
      </c>
    </row>
    <row r="9" spans="1:41" ht="10" x14ac:dyDescent="0.15">
      <c r="B9" s="114" t="s">
        <v>47</v>
      </c>
      <c r="C9" s="114">
        <v>4</v>
      </c>
      <c r="D9" s="116">
        <v>650</v>
      </c>
      <c r="E9" s="116">
        <f>C9*D9</f>
        <v>2600</v>
      </c>
      <c r="F9" s="116">
        <f>D9-$M$9</f>
        <v>-210</v>
      </c>
      <c r="G9" s="116">
        <f>F9^2</f>
        <v>44100</v>
      </c>
      <c r="H9" s="116">
        <f>G9*C9</f>
        <v>176400</v>
      </c>
      <c r="K9" s="113" t="s">
        <v>48</v>
      </c>
      <c r="L9" s="113"/>
      <c r="M9" s="111">
        <f>E14/C14</f>
        <v>860</v>
      </c>
    </row>
    <row r="10" spans="1:41" ht="10" x14ac:dyDescent="0.15">
      <c r="B10" s="114" t="s">
        <v>49</v>
      </c>
      <c r="C10" s="114">
        <v>8</v>
      </c>
      <c r="D10" s="116">
        <v>750</v>
      </c>
      <c r="E10" s="116">
        <f t="shared" ref="E10:E13" si="1">C10*D10</f>
        <v>6000</v>
      </c>
      <c r="F10" s="116">
        <f>D10-$M$9</f>
        <v>-110</v>
      </c>
      <c r="G10" s="116">
        <f t="shared" ref="G10:G13" si="2">F10^2</f>
        <v>12100</v>
      </c>
      <c r="H10" s="116">
        <f t="shared" ref="H10:H13" si="3">G10*C10</f>
        <v>96800</v>
      </c>
      <c r="K10" s="113" t="s">
        <v>50</v>
      </c>
      <c r="L10" s="113"/>
      <c r="M10" s="127">
        <f>H14/(C14-1)</f>
        <v>18172.413793103449</v>
      </c>
    </row>
    <row r="11" spans="1:41" ht="10" x14ac:dyDescent="0.15">
      <c r="B11" s="114" t="s">
        <v>51</v>
      </c>
      <c r="C11" s="114">
        <v>4</v>
      </c>
      <c r="D11" s="116">
        <v>850</v>
      </c>
      <c r="E11" s="116">
        <f t="shared" si="1"/>
        <v>3400</v>
      </c>
      <c r="F11" s="116">
        <f>D11-$M$9</f>
        <v>-10</v>
      </c>
      <c r="G11" s="116">
        <f t="shared" si="2"/>
        <v>100</v>
      </c>
      <c r="H11" s="116">
        <f t="shared" si="3"/>
        <v>400</v>
      </c>
      <c r="K11" s="113" t="s">
        <v>52</v>
      </c>
      <c r="L11" s="113"/>
      <c r="M11" s="127">
        <f>M10^0.5</f>
        <v>134.80509557543976</v>
      </c>
    </row>
    <row r="12" spans="1:41" ht="10" x14ac:dyDescent="0.15">
      <c r="B12" s="114" t="s">
        <v>53</v>
      </c>
      <c r="C12" s="114">
        <v>9</v>
      </c>
      <c r="D12" s="116">
        <v>950</v>
      </c>
      <c r="E12" s="116">
        <f t="shared" si="1"/>
        <v>8550</v>
      </c>
      <c r="F12" s="116">
        <f>D12-$M$9</f>
        <v>90</v>
      </c>
      <c r="G12" s="116">
        <f t="shared" si="2"/>
        <v>8100</v>
      </c>
      <c r="H12" s="116">
        <f t="shared" si="3"/>
        <v>72900</v>
      </c>
    </row>
    <row r="13" spans="1:41" ht="10" x14ac:dyDescent="0.15">
      <c r="B13" s="114" t="s">
        <v>54</v>
      </c>
      <c r="C13" s="114">
        <v>5</v>
      </c>
      <c r="D13" s="116">
        <v>1050</v>
      </c>
      <c r="E13" s="116">
        <f t="shared" si="1"/>
        <v>5250</v>
      </c>
      <c r="F13" s="116">
        <f>D13-$M$9</f>
        <v>190</v>
      </c>
      <c r="G13" s="116">
        <f t="shared" si="2"/>
        <v>36100</v>
      </c>
      <c r="H13" s="116">
        <f t="shared" si="3"/>
        <v>180500</v>
      </c>
    </row>
    <row r="14" spans="1:41" ht="10" x14ac:dyDescent="0.15">
      <c r="B14" s="132" t="s">
        <v>55</v>
      </c>
      <c r="C14" s="116">
        <f>SUM(C9:C13)</f>
        <v>30</v>
      </c>
      <c r="D14" s="116"/>
      <c r="E14" s="116">
        <f>SUM(E9:E13)</f>
        <v>25800</v>
      </c>
      <c r="F14" s="116"/>
      <c r="G14" s="116"/>
      <c r="H14" s="116">
        <f>SUM(H9:H13)</f>
        <v>527000</v>
      </c>
    </row>
  </sheetData>
  <mergeCells count="4">
    <mergeCell ref="B4:M6"/>
    <mergeCell ref="K9:L9"/>
    <mergeCell ref="K10:L10"/>
    <mergeCell ref="K11:L11"/>
  </mergeCells>
  <conditionalFormatting sqref="A1:A2">
    <cfRule type="expression" dxfId="41" priority="8">
      <formula>$A$2/$B$2&gt;=0.076</formula>
    </cfRule>
  </conditionalFormatting>
  <conditionalFormatting sqref="B1:B2">
    <cfRule type="expression" dxfId="40" priority="9">
      <formula>$A$2/$B$2&gt;=0.153</formula>
    </cfRule>
  </conditionalFormatting>
  <conditionalFormatting sqref="C1:C2">
    <cfRule type="expression" dxfId="39" priority="10">
      <formula>$A$2/$B$2&gt;=0.23</formula>
    </cfRule>
  </conditionalFormatting>
  <conditionalFormatting sqref="D1:D2">
    <cfRule type="expression" dxfId="38" priority="11">
      <formula>$A$2/$B$2&gt;=0.307</formula>
    </cfRule>
  </conditionalFormatting>
  <conditionalFormatting sqref="E1:E2">
    <cfRule type="expression" dxfId="37" priority="12">
      <formula>$A$2/$B$2&gt;=0.384</formula>
    </cfRule>
  </conditionalFormatting>
  <conditionalFormatting sqref="F1:F2">
    <cfRule type="expression" dxfId="36" priority="13">
      <formula>$A$2/$B$2&gt;=0.461</formula>
    </cfRule>
  </conditionalFormatting>
  <conditionalFormatting sqref="G1:G2">
    <cfRule type="expression" dxfId="35" priority="14">
      <formula>$A$2/$B$2&gt;=0.538</formula>
    </cfRule>
  </conditionalFormatting>
  <conditionalFormatting sqref="H1:H2">
    <cfRule type="expression" dxfId="34" priority="15">
      <formula>$A$2/$B$2&gt;=0.615</formula>
    </cfRule>
  </conditionalFormatting>
  <conditionalFormatting sqref="I1:P2">
    <cfRule type="expression" dxfId="33" priority="16">
      <formula>$A$2/$B$2&gt;=0.692</formula>
    </cfRule>
  </conditionalFormatting>
  <conditionalFormatting sqref="X1:AF1 X2:AO2 AH1:AK1 AM1:AO1">
    <cfRule type="expression" dxfId="32" priority="17">
      <formula>$A$2/$B$2&gt;=1</formula>
    </cfRule>
  </conditionalFormatting>
  <conditionalFormatting sqref="O1">
    <cfRule type="expression" dxfId="31" priority="7">
      <formula>$A$2/$B$2&gt;=0.846</formula>
    </cfRule>
  </conditionalFormatting>
  <conditionalFormatting sqref="AG1">
    <cfRule type="expression" dxfId="30" priority="6">
      <formula>$A$2/$B$2&gt;=0.846</formula>
    </cfRule>
  </conditionalFormatting>
  <conditionalFormatting sqref="AL1">
    <cfRule type="expression" dxfId="29" priority="5">
      <formula>$A$2/$B$2&gt;=0.846</formula>
    </cfRule>
  </conditionalFormatting>
  <conditionalFormatting sqref="L1">
    <cfRule type="expression" dxfId="28" priority="4">
      <formula>$A$2/$B$2&gt;=0.846</formula>
    </cfRule>
  </conditionalFormatting>
  <conditionalFormatting sqref="Q1:R2">
    <cfRule type="expression" dxfId="27" priority="3">
      <formula>$A$2/$B$2&gt;=0.846</formula>
    </cfRule>
  </conditionalFormatting>
  <conditionalFormatting sqref="P1">
    <cfRule type="expression" dxfId="26" priority="2">
      <formula>$P$1&lt;&gt;""</formula>
    </cfRule>
  </conditionalFormatting>
  <conditionalFormatting sqref="A1:O2 X1:AO2 P2:R2 Q1:R1">
    <cfRule type="expression" dxfId="25" priority="1">
      <formula>$P$1="Feedback OFF"</formula>
    </cfRule>
  </conditionalFormatting>
  <dataValidations count="1">
    <dataValidation type="list" allowBlank="1" showInputMessage="1" showErrorMessage="1" sqref="P1" xr:uid="{DD57097A-7245-F34F-ABBF-1426F21DC386}">
      <formula1>"Feedback ON, Taunting ON, Feedback OFF"</formula1>
    </dataValidation>
  </dataValidation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FeedbackSFX</vt:lpstr>
      <vt:lpstr>Scoreboard</vt:lpstr>
      <vt:lpstr>Page A</vt:lpstr>
      <vt:lpstr> Page 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Raymond Frost</dc:creator>
  <cp:lastModifiedBy>Raymond Frost</cp:lastModifiedBy>
  <dcterms:created xsi:type="dcterms:W3CDTF">2025-03-06T16:29:50Z</dcterms:created>
  <dcterms:modified xsi:type="dcterms:W3CDTF">2025-03-06T16:29:53Z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rade formulas">
    <vt:lpwstr>selected</vt:lpwstr>
  </property>
  <property fmtid="{D5CDD505-2E9C-101B-9397-08002B2CF9AE}" pid="3" name="Feedback ON - Student controlled">
    <vt:lpwstr>selected</vt:lpwstr>
  </property>
  <property fmtid="{D5CDD505-2E9C-101B-9397-08002B2CF9AE}" pid="4" name="Create model charts">
    <vt:lpwstr>selected</vt:lpwstr>
  </property>
  <property fmtid="{D5CDD505-2E9C-101B-9397-08002B2CF9AE}" pid="5" name="Grade cell references">
    <vt:lpwstr>selected</vt:lpwstr>
  </property>
  <property fmtid="{D5CDD505-2E9C-101B-9397-08002B2CF9AE}" pid="6" name="Keep original number formatting">
    <vt:lpwstr>selected</vt:lpwstr>
  </property>
  <property fmtid="{D5CDD505-2E9C-101B-9397-08002B2CF9AE}" pid="7" name="Create model pivot tables">
    <vt:lpwstr>selected</vt:lpwstr>
  </property>
  <property fmtid="{D5CDD505-2E9C-101B-9397-08002B2CF9AE}" pid="8" name="Grade absolute references">
    <vt:lpwstr>selected</vt:lpwstr>
  </property>
  <property fmtid="{D5CDD505-2E9C-101B-9397-08002B2CF9AE}" pid="9" name="Keep original assumptions">
    <vt:lpwstr>selected</vt:lpwstr>
  </property>
  <property fmtid="{D5CDD505-2E9C-101B-9397-08002B2CF9AE}" pid="10" name="Create pivot table prompts">
    <vt:lpwstr>selected</vt:lpwstr>
  </property>
  <property fmtid="{D5CDD505-2E9C-101B-9397-08002B2CF9AE}" pid="11" name="Ignore number formatting">
    <vt:lpwstr>selected</vt:lpwstr>
  </property>
  <property fmtid="{D5CDD505-2E9C-101B-9397-08002B2CF9AE}" pid="12" name="Keep original borders/shading">
    <vt:lpwstr>selected</vt:lpwstr>
  </property>
  <property fmtid="{D5CDD505-2E9C-101B-9397-08002B2CF9AE}" pid="13" name="Create table sort &amp; filter prompts">
    <vt:lpwstr>selected</vt:lpwstr>
  </property>
  <property fmtid="{D5CDD505-2E9C-101B-9397-08002B2CF9AE}" pid="14" name="Clear answers">
    <vt:lpwstr>selected</vt:lpwstr>
  </property>
  <property fmtid="{D5CDD505-2E9C-101B-9397-08002B2CF9AE}" pid="15" name="Hide CODED file">
    <vt:lpwstr>selected</vt:lpwstr>
  </property>
  <property fmtid="{D5CDD505-2E9C-101B-9397-08002B2CF9AE}" pid="16" name="5">
    <vt:lpwstr>selected</vt:lpwstr>
  </property>
  <property fmtid="{D5CDD505-2E9C-101B-9397-08002B2CF9AE}" pid="17" name="1E-05">
    <vt:lpwstr>selected</vt:lpwstr>
  </property>
  <property fmtid="{D5CDD505-2E9C-101B-9397-08002B2CF9AE}" pid="18" name="200">
    <vt:lpwstr>selected</vt:lpwstr>
  </property>
  <property fmtid="{D5CDD505-2E9C-101B-9397-08002B2CF9AE}" pid="19" name="One generic file for all">
    <vt:lpwstr>selected</vt:lpwstr>
  </property>
  <property fmtid="{D5CDD505-2E9C-101B-9397-08002B2CF9AE}" pid="20" name="Keep original formulas">
    <vt:lpwstr>selected</vt:lpwstr>
  </property>
  <property fmtid="{D5CDD505-2E9C-101B-9397-08002B2CF9AE}" pid="21" name="Keep original values">
    <vt:lpwstr>selected</vt:lpwstr>
  </property>
  <property fmtid="{D5CDD505-2E9C-101B-9397-08002B2CF9AE}" pid="22" name="Full assignment">
    <vt:lpwstr>selected</vt:lpwstr>
  </property>
  <property fmtid="{D5CDD505-2E9C-101B-9397-08002B2CF9AE}" pid="23" name="Keep original tab order">
    <vt:lpwstr>selected</vt:lpwstr>
  </property>
  <property fmtid="{D5CDD505-2E9C-101B-9397-08002B2CF9AE}" pid="24" name="Keep original tab names">
    <vt:lpwstr>selected</vt:lpwstr>
  </property>
  <property fmtid="{D5CDD505-2E9C-101B-9397-08002B2CF9AE}" pid="25" name="Prohibit external references">
    <vt:lpwstr>selected</vt:lpwstr>
  </property>
  <property fmtid="{D5CDD505-2E9C-101B-9397-08002B2CF9AE}" pid="26" name="Low value">
    <vt:i4>1</vt:i4>
  </property>
  <property fmtid="{D5CDD505-2E9C-101B-9397-08002B2CF9AE}" pid="27" name="High value">
    <vt:i4>2</vt:i4>
  </property>
  <property fmtid="{D5CDD505-2E9C-101B-9397-08002B2CF9AE}" pid="28" name="Formulas">
    <vt:i4>1</vt:i4>
  </property>
  <property fmtid="{D5CDD505-2E9C-101B-9397-08002B2CF9AE}" pid="29" name="Answer blocks">
    <vt:i4>5</vt:i4>
  </property>
  <property fmtid="{D5CDD505-2E9C-101B-9397-08002B2CF9AE}" pid="30" name="Pivot tables">
    <vt:i4>1</vt:i4>
  </property>
</Properties>
</file>