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raymondfrost/Desktop/reupdatedpowerpointandlink/"/>
    </mc:Choice>
  </mc:AlternateContent>
  <xr:revisionPtr revIDLastSave="0" documentId="8_{70554316-14AD-AD49-BB88-BD32AE122FF2}" xr6:coauthVersionLast="47" xr6:coauthVersionMax="47" xr10:uidLastSave="{00000000-0000-0000-0000-000000000000}"/>
  <workbookProtection workbookAlgorithmName="SHA-512" workbookHashValue="f1Y//zt8IsKKdOxhYF5wWFAU4V75M1vUMuWPFfLdwS20U2VYWLuDax1AVE2PmaHRTNNihCzIoPB51KxVWSVusA==" workbookSaltValue="zLErLDmSpuTSiY81sh3LdA==" workbookSpinCount="100000" lockStructure="1"/>
  <bookViews>
    <workbookView xWindow="3880" yWindow="3060" windowWidth="27240" windowHeight="16440" activeTab="2" xr2:uid="{DE0767C2-107B-5840-BC2B-5088B89AFE3D}"/>
  </bookViews>
  <sheets>
    <sheet name="FormatCodesSFX" sheetId="4" state="veryHidden" r:id="rId1"/>
    <sheet name="FeedbackSFX" sheetId="5" state="hidden" r:id="rId2"/>
    <sheet name="Scoreboard" sheetId="6" r:id="rId3"/>
    <sheet name="Instructions" sheetId="1" r:id="rId4"/>
    <sheet name="Frequency DistributionPT" sheetId="8" state="veryHidden" r:id="rId5"/>
    <sheet name="Frequency DistributionSC" sheetId="9" state="veryHidden" r:id="rId6"/>
    <sheet name="Frequency Distribution" sheetId="7" r:id="rId7"/>
    <sheet name="#_Frequency Distribution" sheetId="2" state="veryHidden" r:id="rId8"/>
    <sheet name="Weighted AveragePT" sheetId="11" state="veryHidden" r:id="rId9"/>
    <sheet name="Weighted AverageSC" sheetId="12" state="veryHidden" r:id="rId10"/>
    <sheet name="Weighted Average" sheetId="10" r:id="rId11"/>
    <sheet name="#_Weighted Average" sheetId="3" state="veryHidden"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0" l="1" a="1"/>
  <c r="I1" i="10" s="1"/>
  <c r="AF1" i="10" s="1"/>
  <c r="F22" i="6" a="1"/>
  <c r="F22" i="6"/>
  <c r="B2" i="12"/>
  <c r="B2" i="3" s="1"/>
  <c r="Y2" i="3" s="1"/>
  <c r="B1" i="5"/>
  <c r="Z1" i="10"/>
  <c r="Y1" i="10"/>
  <c r="X1" i="10"/>
  <c r="I1" i="3"/>
  <c r="AF1" i="3"/>
  <c r="Z1" i="3"/>
  <c r="Y1" i="3"/>
  <c r="X1" i="3"/>
  <c r="F21" i="6" a="1"/>
  <c r="F21" i="6" s="1"/>
  <c r="I1" i="7" s="1" a="1"/>
  <c r="I1" i="7" s="1"/>
  <c r="AF1" i="7" s="1"/>
  <c r="B2" i="9"/>
  <c r="B2" i="7" s="1"/>
  <c r="Y2" i="7" s="1"/>
  <c r="Z1" i="7"/>
  <c r="Y1" i="7"/>
  <c r="X1" i="7"/>
  <c r="I1" i="2"/>
  <c r="AF1" i="2" s="1"/>
  <c r="B2" i="2"/>
  <c r="Y2" i="2"/>
  <c r="Z1" i="2"/>
  <c r="Y1" i="2"/>
  <c r="X1" i="2"/>
  <c r="F4" i="6" a="1"/>
  <c r="F4" i="6" s="1"/>
  <c r="E4" i="6"/>
  <c r="P2" i="10" s="1"/>
  <c r="R27" i="3"/>
  <c r="S27" i="3" s="1"/>
  <c r="Q27" i="3"/>
  <c r="P27" i="3"/>
  <c r="N27" i="3"/>
  <c r="O27" i="3" s="1"/>
  <c r="R26" i="3"/>
  <c r="S26" i="3" s="1"/>
  <c r="P26" i="3"/>
  <c r="Q26" i="3" s="1"/>
  <c r="N26" i="3"/>
  <c r="O26" i="3" s="1"/>
  <c r="R25" i="3"/>
  <c r="S25" i="3" s="1"/>
  <c r="Q25" i="3"/>
  <c r="P25" i="3"/>
  <c r="N25" i="3"/>
  <c r="O25" i="3" s="1"/>
  <c r="R24" i="3"/>
  <c r="S24" i="3" s="1"/>
  <c r="P24" i="3"/>
  <c r="Q24" i="3" s="1"/>
  <c r="N24" i="3"/>
  <c r="O24" i="3" s="1"/>
  <c r="R23" i="3"/>
  <c r="S23" i="3" s="1"/>
  <c r="Q23" i="3"/>
  <c r="P23" i="3"/>
  <c r="N23" i="3"/>
  <c r="O23" i="3" s="1"/>
  <c r="R22" i="3"/>
  <c r="S22" i="3" s="1"/>
  <c r="P22" i="3"/>
  <c r="Q22" i="3" s="1"/>
  <c r="N22" i="3"/>
  <c r="O22" i="3" s="1"/>
  <c r="R21" i="3"/>
  <c r="S21" i="3" s="1"/>
  <c r="Q21" i="3"/>
  <c r="P21" i="3"/>
  <c r="N21" i="3"/>
  <c r="O21" i="3" s="1"/>
  <c r="R20" i="3"/>
  <c r="S20" i="3" s="1"/>
  <c r="P20" i="3"/>
  <c r="Q20" i="3" s="1"/>
  <c r="N20" i="3"/>
  <c r="O20" i="3" s="1"/>
  <c r="R19" i="3"/>
  <c r="S19" i="3" s="1"/>
  <c r="Q19" i="3"/>
  <c r="P19" i="3"/>
  <c r="N19" i="3"/>
  <c r="O19" i="3" s="1"/>
  <c r="R18" i="3"/>
  <c r="S18" i="3" s="1"/>
  <c r="P18" i="3"/>
  <c r="Q18" i="3" s="1"/>
  <c r="N18" i="3"/>
  <c r="O18" i="3" s="1"/>
  <c r="R17" i="3"/>
  <c r="S17" i="3" s="1"/>
  <c r="Q17" i="3"/>
  <c r="P17" i="3"/>
  <c r="N17" i="3"/>
  <c r="O17" i="3" s="1"/>
  <c r="R16" i="3"/>
  <c r="S16" i="3" s="1"/>
  <c r="P16" i="3"/>
  <c r="Q16" i="3" s="1"/>
  <c r="N16" i="3"/>
  <c r="O16" i="3" s="1"/>
  <c r="R15" i="3"/>
  <c r="S15" i="3" s="1"/>
  <c r="Q15" i="3"/>
  <c r="P15" i="3"/>
  <c r="N15" i="3"/>
  <c r="O15" i="3" s="1"/>
  <c r="R14" i="3"/>
  <c r="S14" i="3" s="1"/>
  <c r="P14" i="3"/>
  <c r="Q14" i="3" s="1"/>
  <c r="N14" i="3"/>
  <c r="O14" i="3" s="1"/>
  <c r="R13" i="3"/>
  <c r="S13" i="3" s="1"/>
  <c r="Q13" i="3"/>
  <c r="P13" i="3"/>
  <c r="N13" i="3"/>
  <c r="O13" i="3" s="1"/>
  <c r="R12" i="3"/>
  <c r="S12" i="3" s="1"/>
  <c r="P12" i="3"/>
  <c r="Q12" i="3" s="1"/>
  <c r="N12" i="3"/>
  <c r="O12" i="3" s="1"/>
  <c r="R11" i="3"/>
  <c r="S11" i="3" s="1"/>
  <c r="Q11" i="3"/>
  <c r="P11" i="3"/>
  <c r="N11" i="3"/>
  <c r="H34" i="2"/>
  <c r="I34" i="2" s="1"/>
  <c r="H33" i="2"/>
  <c r="I33" i="2" s="1"/>
  <c r="H32" i="2"/>
  <c r="I32" i="2" s="1"/>
  <c r="H31" i="2"/>
  <c r="I31" i="2" s="1"/>
  <c r="J31" i="2" s="1"/>
  <c r="F31" i="2"/>
  <c r="F32" i="2" s="1"/>
  <c r="F33" i="2" s="1"/>
  <c r="F34" i="2" s="1"/>
  <c r="J30" i="2"/>
  <c r="I30" i="2"/>
  <c r="H30" i="2"/>
  <c r="I12" i="2"/>
  <c r="I11" i="2"/>
  <c r="K14" i="2" s="1"/>
  <c r="K15" i="2" s="1"/>
  <c r="G30" i="2" s="1"/>
  <c r="G31" i="2" s="1"/>
  <c r="G32" i="2" s="1"/>
  <c r="G33" i="2" s="1"/>
  <c r="G34" i="2" s="1"/>
  <c r="K9" i="2"/>
  <c r="K8" i="2"/>
  <c r="N11" i="12"/>
  <c r="N12" i="12"/>
  <c r="N13" i="12"/>
  <c r="N14" i="12"/>
  <c r="N15" i="12"/>
  <c r="N16" i="12"/>
  <c r="N17" i="12"/>
  <c r="N18" i="12"/>
  <c r="N19" i="12"/>
  <c r="N20" i="12"/>
  <c r="N21" i="12"/>
  <c r="N22" i="12"/>
  <c r="N23" i="12"/>
  <c r="N24" i="12"/>
  <c r="N25" i="12"/>
  <c r="N26" i="12"/>
  <c r="N27" i="12"/>
  <c r="N28" i="12"/>
  <c r="C2" i="7" a="1"/>
  <c r="P12" i="12"/>
  <c r="P16" i="12"/>
  <c r="P19" i="12"/>
  <c r="P21" i="12"/>
  <c r="P24" i="12"/>
  <c r="P26" i="12"/>
  <c r="P28" i="12"/>
  <c r="Q17" i="12"/>
  <c r="Q21" i="12"/>
  <c r="Q24" i="12"/>
  <c r="Q28" i="12"/>
  <c r="R11" i="12"/>
  <c r="R15" i="12"/>
  <c r="R18" i="12"/>
  <c r="R21" i="12"/>
  <c r="R22" i="12"/>
  <c r="R26" i="12"/>
  <c r="R28" i="12"/>
  <c r="S22" i="12"/>
  <c r="S24" i="12"/>
  <c r="S28" i="12"/>
  <c r="U26" i="12"/>
  <c r="O11" i="12"/>
  <c r="O12" i="12"/>
  <c r="O13" i="12"/>
  <c r="O14" i="12"/>
  <c r="O15" i="12"/>
  <c r="O16" i="12"/>
  <c r="O17" i="12"/>
  <c r="O18" i="12"/>
  <c r="O19" i="12"/>
  <c r="O20" i="12"/>
  <c r="O21" i="12"/>
  <c r="O22" i="12"/>
  <c r="O23" i="12"/>
  <c r="O24" i="12"/>
  <c r="O25" i="12"/>
  <c r="O26" i="12"/>
  <c r="O27" i="12"/>
  <c r="O28" i="12"/>
  <c r="P13" i="12"/>
  <c r="P14" i="12"/>
  <c r="P15" i="12"/>
  <c r="P17" i="12"/>
  <c r="P20" i="12"/>
  <c r="P22" i="12"/>
  <c r="P25" i="12"/>
  <c r="P27" i="12"/>
  <c r="Q16" i="12"/>
  <c r="Q20" i="12"/>
  <c r="Q23" i="12"/>
  <c r="Q27" i="12"/>
  <c r="R12" i="12"/>
  <c r="R16" i="12"/>
  <c r="R17" i="12"/>
  <c r="R20" i="12"/>
  <c r="R23" i="12"/>
  <c r="R27" i="12"/>
  <c r="S27" i="12"/>
  <c r="U27" i="12"/>
  <c r="C2" i="10" a="1"/>
  <c r="P11" i="12"/>
  <c r="P18" i="12"/>
  <c r="P23" i="12"/>
  <c r="Q18" i="12"/>
  <c r="Q26" i="12"/>
  <c r="R13" i="12"/>
  <c r="R19" i="12"/>
  <c r="R25" i="12"/>
  <c r="S21" i="12"/>
  <c r="S25" i="12"/>
  <c r="Q11" i="12"/>
  <c r="Q12" i="12"/>
  <c r="Q13" i="12"/>
  <c r="Q14" i="12"/>
  <c r="Q15" i="12"/>
  <c r="Q19" i="12"/>
  <c r="Q22" i="12"/>
  <c r="Q25" i="12"/>
  <c r="U24" i="12"/>
  <c r="R14" i="12"/>
  <c r="R24" i="12"/>
  <c r="S20" i="12"/>
  <c r="S26" i="12"/>
  <c r="C2" i="3" a="1"/>
  <c r="S11" i="12"/>
  <c r="S12" i="12"/>
  <c r="S13" i="12"/>
  <c r="S14" i="12"/>
  <c r="S15" i="12"/>
  <c r="S16" i="12"/>
  <c r="S17" i="12"/>
  <c r="S18" i="12"/>
  <c r="S19" i="12"/>
  <c r="S23" i="12"/>
  <c r="U25" i="12"/>
  <c r="T11" i="12"/>
  <c r="T12" i="12"/>
  <c r="T13" i="12"/>
  <c r="T14" i="12"/>
  <c r="T15" i="12"/>
  <c r="T16" i="12"/>
  <c r="T17" i="12"/>
  <c r="T18" i="12"/>
  <c r="T19" i="12"/>
  <c r="T20" i="12"/>
  <c r="T21" i="12"/>
  <c r="T22" i="12"/>
  <c r="T23" i="12"/>
  <c r="T24" i="12"/>
  <c r="T25" i="12"/>
  <c r="T26" i="12"/>
  <c r="T27" i="12"/>
  <c r="T28" i="12"/>
  <c r="U11" i="12"/>
  <c r="U12" i="12"/>
  <c r="U13" i="12"/>
  <c r="U14" i="12"/>
  <c r="U15" i="12"/>
  <c r="U16" i="12"/>
  <c r="U17" i="12"/>
  <c r="U18" i="12"/>
  <c r="U19" i="12"/>
  <c r="U20" i="12"/>
  <c r="U21" i="12"/>
  <c r="U22" i="12"/>
  <c r="U23" i="12"/>
  <c r="C2" i="2" a="1"/>
  <c r="K15" i="9"/>
  <c r="I31" i="9"/>
  <c r="G33" i="9"/>
  <c r="J34" i="9"/>
  <c r="H30" i="9"/>
  <c r="F32" i="9"/>
  <c r="I33" i="9"/>
  <c r="G30" i="9"/>
  <c r="J31" i="9"/>
  <c r="H33" i="9"/>
  <c r="K8" i="9"/>
  <c r="I30" i="9"/>
  <c r="G32" i="9"/>
  <c r="J33" i="9"/>
  <c r="H32" i="9"/>
  <c r="I11" i="9"/>
  <c r="K9" i="9"/>
  <c r="J30" i="9"/>
  <c r="I32" i="9"/>
  <c r="G34" i="9"/>
  <c r="I12" i="9"/>
  <c r="G31" i="9"/>
  <c r="J32" i="9"/>
  <c r="H34" i="9"/>
  <c r="H31" i="9"/>
  <c r="I34" i="9"/>
  <c r="K14" i="9"/>
  <c r="F33" i="9"/>
  <c r="F34" i="9"/>
  <c r="F31" i="9"/>
  <c r="C2" i="3" l="1"/>
  <c r="C2" i="10"/>
  <c r="C2" i="7"/>
  <c r="Z2" i="7" s="1"/>
  <c r="B2" i="10"/>
  <c r="Y2" i="10" s="1"/>
  <c r="C22" i="6"/>
  <c r="C24" i="6" s="1"/>
  <c r="C8" i="6"/>
  <c r="C2" i="2"/>
  <c r="Q28" i="3"/>
  <c r="N28" i="3"/>
  <c r="T13" i="3"/>
  <c r="U13" i="3" s="1"/>
  <c r="T15" i="3"/>
  <c r="U15" i="3" s="1"/>
  <c r="T17" i="3"/>
  <c r="U17" i="3" s="1"/>
  <c r="T19" i="3"/>
  <c r="U19" i="3" s="1"/>
  <c r="T21" i="3"/>
  <c r="U21" i="3" s="1"/>
  <c r="T23" i="3"/>
  <c r="U23" i="3" s="1"/>
  <c r="T25" i="3"/>
  <c r="U25" i="3" s="1"/>
  <c r="T27" i="3"/>
  <c r="U27" i="3" s="1"/>
  <c r="P28" i="3"/>
  <c r="C21" i="6"/>
  <c r="P2" i="7"/>
  <c r="T26" i="3"/>
  <c r="U26" i="3" s="1"/>
  <c r="S28" i="3"/>
  <c r="T12" i="3"/>
  <c r="U12" i="3" s="1"/>
  <c r="T14" i="3"/>
  <c r="U14" i="3" s="1"/>
  <c r="T16" i="3"/>
  <c r="U16" i="3" s="1"/>
  <c r="T18" i="3"/>
  <c r="U18" i="3" s="1"/>
  <c r="T20" i="3"/>
  <c r="U20" i="3" s="1"/>
  <c r="T22" i="3"/>
  <c r="U22" i="3" s="1"/>
  <c r="T24" i="3"/>
  <c r="U24" i="3" s="1"/>
  <c r="J32" i="2"/>
  <c r="J33" i="2"/>
  <c r="J34" i="2" s="1"/>
  <c r="O11" i="3"/>
  <c r="R28" i="3"/>
  <c r="D1" i="7" a="1"/>
  <c r="D2" i="7"/>
  <c r="Z2" i="10" l="1"/>
  <c r="Z2" i="3"/>
  <c r="A2" i="9"/>
  <c r="AA2" i="7"/>
  <c r="D1" i="7"/>
  <c r="AA1" i="7" s="1"/>
  <c r="Z2" i="2"/>
  <c r="O28" i="3"/>
  <c r="T11" i="3"/>
  <c r="D1" i="10" a="1"/>
  <c r="D2" i="10"/>
  <c r="D2" i="3"/>
  <c r="D1" i="3" a="1"/>
  <c r="D2" i="2"/>
  <c r="D1" i="2" a="1"/>
  <c r="D1" i="3" l="1"/>
  <c r="AA1" i="3" s="1"/>
  <c r="AA2" i="3"/>
  <c r="A2" i="12"/>
  <c r="AA2" i="10"/>
  <c r="D1" i="10"/>
  <c r="AA1" i="10" s="1"/>
  <c r="D1" i="2"/>
  <c r="AA1" i="2" s="1"/>
  <c r="AA2" i="2"/>
  <c r="A2" i="7"/>
  <c r="X2" i="7" s="1"/>
  <c r="A2" i="2"/>
  <c r="X2" i="2" s="1"/>
  <c r="B21" i="6"/>
  <c r="U11" i="3"/>
  <c r="T28" i="3"/>
  <c r="A2" i="3" l="1"/>
  <c r="X2" i="3" s="1"/>
  <c r="B22" i="6"/>
  <c r="A2" i="10"/>
  <c r="X2" i="10" s="1"/>
  <c r="B24" i="6"/>
  <c r="I2" i="6" l="1"/>
  <c r="D24" i="6"/>
  <c r="I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616C10CE-8301-1C49-8668-154100E3AFDA}">
      <text>
        <r>
          <rPr>
            <sz val="10"/>
            <color rgb="FF000000"/>
            <rFont val="Tahoma"/>
            <family val="2"/>
          </rPr>
          <t>Education is not preparation for life; education is life itself. — John Dewey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8BFEBAEF-8832-BD47-BD7C-23B40DAC64AA}">
      <text>
        <r>
          <rPr>
            <sz val="10"/>
            <color rgb="FF000000"/>
            <rFont val="Tahoma"/>
            <family val="2"/>
          </rPr>
          <t>How wonderful it is that nobody need wait a single moment before starting to improve the world. – Anne Frank</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<sst xmlns="http://schemas.openxmlformats.org/spreadsheetml/2006/main" count="445" uniqueCount="340">
  <si>
    <t>This first assignment will take you through some important Excel basics, and some unique functions. Pay attention to the color of your answers. One color indicates correct (you will also see your score increase at the top), another color indicates incorrect (pay attention for feedback at the top), and a third color indicates you are correct but the formatting is off. After you adjust your answer, you can regrade the sheet by pressing F9 or Fn+F9, depends on your computer.</t>
  </si>
  <si>
    <t>The first tab has a frequency distribution problem. There are hints for most of the questions. Follow them. Some answers you will type, some you will use formulas, some you will use cell operations by typing = and clicking on other cells in order to run calculations. This will also use the Data Analysis Toolpak. If you have not already added it to your Excel program, the instructions are posted on the side here. ---&gt;</t>
  </si>
  <si>
    <t>For some of these questions (and upcoming) we will be using the Data Analysis Toolpak</t>
  </si>
  <si>
    <t>It is likely that you have activated it by now</t>
  </si>
  <si>
    <t xml:space="preserve">If you have not, follow these steps: </t>
  </si>
  <si>
    <t>(note, these instructions are for Windows, this process is different for Macs. I don't work with Macs so you will need to google that on your own)</t>
  </si>
  <si>
    <t>Select File &gt; Options</t>
  </si>
  <si>
    <t xml:space="preserve">The second tab is a grade book and you are to find the weighted average of each student AND decide if they pass or fail. Pay attention to formatting of percentages and decimal places. There are three categories (like your class). Each category has multiple assignments and each category has a total possible point value. These numbers are posted at the top of the columns for their scores. The weights for each category are posted below the gradebook. You are to select the appropriate cells whenever possible (instead of typing a number). There are also two unique things added here: Absolute references and IF statements. Absolute references involve placing a $ symbol before the column and row values. This will freeze that cell and not change the association when you copy formulas along ($F$14 vs F14). The IF statement appears at the very end. If a student's score is above the passing mark, they pass. If not, they fail. This is posed as a Yes/No question. </t>
  </si>
  <si>
    <t>Select Add-ins (left side)</t>
  </si>
  <si>
    <t>Select Go (bottom button in the middle)</t>
  </si>
  <si>
    <t>In the pop-up, make sure Analysis Toolpack is selected, then choose OK</t>
  </si>
  <si>
    <t>You might need to select OK in the previous window after.</t>
  </si>
  <si>
    <t>Here is a hint for the formula:  =IF(select a student's score &gt;= select the passing grade, "Yes", "No"). This means if the student you select is greater than or equal to the passing mark, the answer is yes. If not, the answer is no.</t>
  </si>
  <si>
    <t>The Data Analysis Tookpack can be accessed by clicking the Data menu (top bar) in the main Excel screen.</t>
  </si>
  <si>
    <t>It should appear as a little button labeled 'Data Analysis' in the top right.</t>
  </si>
  <si>
    <t>Good luck, play around with the program, have fun (had to try…), and hopefully you learn a thing or two. There will not be this many hints in upcoming assignments, but you are always welcome to help each other and email me if you need to.</t>
  </si>
  <si>
    <t>The main office at Crunchem Hall School regularly receives complaints about Miss Agatha Trunchbull's class. The staff has counted the number of complaints received over the last 30 days. Use this info to construct a frequency distribution.</t>
  </si>
  <si>
    <t>Complaints</t>
  </si>
  <si>
    <t>Using the =Count function to determine the sample size</t>
  </si>
  <si>
    <t>Using the 2^k rule, what is the appropriate number of classes?</t>
  </si>
  <si>
    <t>What is the highest (MAX) value?</t>
  </si>
  <si>
    <t>What is the lowest (MIN) value?</t>
  </si>
  <si>
    <t>Using the class width calculation. What is the class width?</t>
  </si>
  <si>
    <t>Rounded up --&gt;</t>
  </si>
  <si>
    <t>Create a frequency distribution by matching the instructions below to the appropriate column</t>
  </si>
  <si>
    <t>a)</t>
  </si>
  <si>
    <t>Starting with 1, create your frequency distribution class min's and max's. Use the class width cell above to create the max/min's use cell operations.</t>
  </si>
  <si>
    <t>b)</t>
  </si>
  <si>
    <t>Create your frequency distribution. Use the Data Analysis Toolkit for Histogram. Remember, the class max is what we use for 'bins'. Select Output Range and select the grey box with the dotted border below. For column (b), type = and click the appropriate frequency.</t>
  </si>
  <si>
    <t>c)</t>
  </si>
  <si>
    <t>Use cell formulas to find the Relative Frequencies (hint, the value of n is in the instructions)</t>
  </si>
  <si>
    <t>d)</t>
  </si>
  <si>
    <t>Calculate  the cumulative relative frequencies</t>
  </si>
  <si>
    <t xml:space="preserve">Paste your output below this box. Reference this table for your distribution </t>
  </si>
  <si>
    <t>(a)</t>
  </si>
  <si>
    <t>(b)</t>
  </si>
  <si>
    <t>(c)</t>
  </si>
  <si>
    <t>(d)</t>
  </si>
  <si>
    <t>Bin</t>
  </si>
  <si>
    <t>Frequency</t>
  </si>
  <si>
    <t>Class min</t>
  </si>
  <si>
    <t>Class max</t>
  </si>
  <si>
    <t>Freq</t>
  </si>
  <si>
    <t>Rel. Freq</t>
  </si>
  <si>
    <t>Cum. Rel. Freq</t>
  </si>
  <si>
    <t>Class 1</t>
  </si>
  <si>
    <t>Class 2</t>
  </si>
  <si>
    <t>Class 3</t>
  </si>
  <si>
    <t>Class 4</t>
  </si>
  <si>
    <t>Class 5</t>
  </si>
  <si>
    <t>More</t>
  </si>
  <si>
    <t>Assignment - Use Formulas to Complete the Grade Book and Calculate Student Grades</t>
  </si>
  <si>
    <t>Student Grades</t>
  </si>
  <si>
    <t>HW 1</t>
  </si>
  <si>
    <t>HW 2</t>
  </si>
  <si>
    <t>Quiz 1</t>
  </si>
  <si>
    <t>HW 3</t>
  </si>
  <si>
    <t>Midterm</t>
  </si>
  <si>
    <t>HW4</t>
  </si>
  <si>
    <t>Quiz 2</t>
  </si>
  <si>
    <t>HW 5</t>
  </si>
  <si>
    <t>HW 6</t>
  </si>
  <si>
    <t>Quiz 3</t>
  </si>
  <si>
    <t>Final Exam</t>
  </si>
  <si>
    <t>Total HW Points</t>
  </si>
  <si>
    <t>HW %</t>
  </si>
  <si>
    <t>Total Quiz Points</t>
  </si>
  <si>
    <t>Quiz %</t>
  </si>
  <si>
    <t>Total Exam Points</t>
  </si>
  <si>
    <t>Test %</t>
  </si>
  <si>
    <t>Grade Percentage</t>
  </si>
  <si>
    <t>Min %?   yes/no</t>
  </si>
  <si>
    <t>Points Possible</t>
  </si>
  <si>
    <t>Andromenda, Juliette</t>
  </si>
  <si>
    <t>Ashford, Klaus</t>
  </si>
  <si>
    <t>Burton, Amos</t>
  </si>
  <si>
    <t>Dawes, Anderson</t>
  </si>
  <si>
    <t>Draper, Roberta</t>
  </si>
  <si>
    <t>Drummer, Camina</t>
  </si>
  <si>
    <t>Havelock, Dmitri</t>
  </si>
  <si>
    <t>Holden, James</t>
  </si>
  <si>
    <t>Inaros, Filip</t>
  </si>
  <si>
    <t>Johnson, Fred</t>
  </si>
  <si>
    <t>Kamal, Alex</t>
  </si>
  <si>
    <t>Mao, Pierre</t>
  </si>
  <si>
    <t>Meng, Mei</t>
  </si>
  <si>
    <t>Miller, Joseph</t>
  </si>
  <si>
    <t>Nagata, Naomi</t>
  </si>
  <si>
    <t>Strickland, Lawrence</t>
  </si>
  <si>
    <t>Stuart, Monica</t>
  </si>
  <si>
    <t>Average</t>
  </si>
  <si>
    <t>Grade Weights</t>
  </si>
  <si>
    <t>HW</t>
  </si>
  <si>
    <t>Quizzes</t>
  </si>
  <si>
    <t>Tests</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</si>
  <si>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</si>
  <si>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</si>
  <si>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</si>
  <si>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</si>
  <si>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</si>
  <si>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</si>
  <si>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</si>
  <si>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</si>
  <si>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</si>
  <si>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</si>
  <si>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</si>
  <si>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</si>
  <si>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</si>
  <si>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</si>
  <si>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</si>
  <si>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</si>
  <si>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</si>
  <si>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</si>
  <si>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</si>
  <si>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</si>
  <si>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</si>
  <si>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</si>
  <si>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</si>
  <si>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</si>
  <si>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</si>
  <si>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</si>
  <si>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</si>
  <si>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</si>
  <si>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</si>
  <si>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</si>
  <si>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</si>
  <si>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</si>
  <si>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</si>
  <si>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</si>
  <si>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</si>
  <si>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</si>
  <si>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</si>
  <si>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</si>
  <si>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</si>
  <si>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</si>
  <si>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</si>
  <si>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</si>
  <si>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</si>
  <si>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</si>
  <si>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</si>
  <si>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</si>
  <si>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</si>
  <si>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</si>
  <si>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</si>
  <si>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</si>
  <si>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</si>
  <si>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</si>
  <si>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</si>
  <si>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</si>
  <si>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</si>
  <si>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</si>
  <si>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</si>
  <si>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</si>
  <si>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</si>
  <si>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</si>
  <si>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</si>
  <si>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</si>
  <si>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</si>
  <si>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</si>
  <si>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</si>
  <si>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</si>
  <si>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</si>
  <si>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</si>
  <si>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</si>
  <si>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</si>
  <si>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</si>
  <si>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</si>
  <si>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</si>
  <si>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</si>
  <si>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</si>
  <si>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</si>
  <si>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</si>
  <si>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</si>
  <si>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</si>
  <si>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</si>
  <si>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</si>
  <si>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</si>
  <si>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</si>
  <si>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</si>
  <si>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</si>
  <si>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</si>
  <si>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</si>
  <si>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</si>
  <si>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</si>
  <si>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</si>
  <si>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</si>
  <si>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</si>
  <si>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</si>
  <si>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</si>
  <si>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</si>
  <si>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</si>
  <si>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</si>
  <si>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</si>
  <si>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</si>
  <si>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</si>
  <si>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</si>
  <si>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</si>
  <si>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</si>
  <si>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</si>
  <si>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</si>
  <si>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</si>
  <si>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</si>
  <si>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</si>
  <si>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</si>
  <si>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</si>
  <si>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</si>
  <si>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</si>
  <si>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</si>
  <si>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</si>
  <si>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</si>
  <si>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</si>
  <si>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</si>
  <si>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</si>
  <si>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</si>
  <si>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</si>
  <si>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</si>
  <si>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</si>
  <si>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</si>
  <si>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</si>
  <si>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</si>
  <si>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</si>
  <si>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</si>
  <si>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</si>
  <si>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</si>
  <si>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</si>
  <si>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</si>
  <si>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</si>
  <si>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</si>
  <si>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</si>
  <si>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</si>
  <si>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</si>
  <si>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</si>
  <si>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</si>
  <si>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</si>
  <si>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</si>
  <si>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</si>
  <si>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</si>
  <si>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</si>
  <si>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</si>
  <si>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</si>
  <si>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</si>
  <si>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</si>
  <si>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</si>
  <si>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</si>
  <si>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</si>
  <si>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</si>
  <si>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</si>
  <si>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</si>
  <si>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</si>
  <si>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</si>
  <si>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</si>
  <si>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</si>
  <si>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</si>
  <si>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</si>
  <si>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</si>
  <si>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</si>
  <si>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</si>
  <si>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</si>
  <si>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</si>
  <si>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</si>
  <si>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</si>
  <si>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</si>
  <si>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</si>
  <si>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</si>
  <si>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</si>
  <si>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</si>
  <si>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</si>
  <si>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</si>
  <si>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</si>
  <si>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</si>
  <si>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</si>
  <si>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</si>
  <si>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</si>
  <si>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</si>
  <si>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</si>
  <si>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</si>
  <si>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</si>
  <si>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</si>
  <si>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</si>
  <si>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</si>
  <si>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</si>
  <si>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</si>
  <si>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</si>
  <si>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</si>
  <si>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</si>
  <si>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</si>
  <si>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</si>
  <si>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</si>
  <si>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</si>
  <si>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</si>
  <si>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</si>
  <si>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</si>
  <si>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</si>
  <si>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</si>
  <si>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</si>
  <si>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</si>
  <si>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</si>
  <si>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</si>
  <si>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</si>
  <si>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</si>
  <si>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</si>
  <si>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</si>
  <si>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</si>
  <si>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</si>
  <si>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</si>
  <si>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</si>
  <si>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</si>
  <si>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</si>
  <si>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</si>
  <si>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</si>
  <si>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</si>
  <si>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</si>
  <si>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</si>
  <si>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</si>
  <si>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</si>
  <si>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</si>
  <si>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</si>
  <si>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</si>
  <si>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</si>
  <si>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</si>
  <si>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</si>
  <si>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</si>
  <si>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</si>
  <si>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</si>
  <si>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</si>
  <si>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</si>
  <si>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</si>
  <si>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</si>
  <si>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</si>
  <si>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</si>
  <si>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Hardworking Student</t>
  </si>
  <si>
    <t>Frequency Distribution</t>
  </si>
  <si>
    <t>Cheer</t>
  </si>
  <si>
    <t>Weighted Average</t>
  </si>
  <si>
    <t>working@univ.edu</t>
  </si>
  <si>
    <t>Scoreboard</t>
  </si>
  <si>
    <t>Univ</t>
  </si>
  <si>
    <t>Stats</t>
  </si>
  <si>
    <t>This assignment was created by Scoreboard GENERIC.</t>
  </si>
  <si>
    <t>1 - Freq Dist and Weighted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</si>
</sst>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0.0%"/>
    <numFmt numFmtId="166" formatCode="0.0"/>
    <numFmt numFmtId="167" formatCode="0.0000E+00"/>
  </numFmts>
  <fonts count="30" x14ac:knownFonts="1">
    <font>
      <sz val="11"/>
      <color theme="1"/>
      <name val="Aptos Narrow"/>
      <family val="2"/>
      <scheme val="minor"/>
    </font>
    <font>
      <sz val="12"/>
      <color theme="1"/>
      <name val="Calibri"/>
      <family val="2"/>
    </font>
    <font>
      <sz val="11"/>
      <color theme="1"/>
      <name val="Aptos Narrow"/>
      <family val="2"/>
      <scheme val="minor"/>
    </font>
    <font>
      <b/>
      <sz val="11"/>
      <color theme="1"/>
      <name val="Aptos Narrow"/>
      <family val="2"/>
      <scheme val="minor"/>
    </font>
    <font>
      <b/>
      <sz val="11"/>
      <color theme="0"/>
      <name val="Aptos Narrow"/>
      <family val="2"/>
      <scheme val="minor"/>
    </font>
    <font>
      <i/>
      <sz val="11"/>
      <color theme="1"/>
      <name val="Aptos Narrow"/>
      <family val="2"/>
      <scheme val="minor"/>
    </font>
    <font>
      <sz val="12"/>
      <color theme="1"/>
      <name val="Aptos Narrow"/>
      <family val="2"/>
      <scheme val="minor"/>
    </font>
    <font>
      <b/>
      <sz val="18"/>
      <color rgb="FF000000"/>
      <name val="Aptos Narrow"/>
      <family val="2"/>
      <scheme val="minor"/>
    </font>
    <font>
      <sz val="14"/>
      <color theme="1"/>
      <name val="Aptos Narrow"/>
      <family val="2"/>
      <scheme val="minor"/>
    </font>
    <font>
      <b/>
      <sz val="12"/>
      <color theme="1"/>
      <name val="Aptos Narrow"/>
      <family val="2"/>
      <scheme val="minor"/>
    </font>
    <font>
      <b/>
      <sz val="12"/>
      <name val="Aptos Narrow"/>
      <family val="2"/>
      <scheme val="minor"/>
    </font>
    <font>
      <sz val="12"/>
      <name val="Aptos Narrow"/>
      <family val="2"/>
      <scheme val="minor"/>
    </font>
    <font>
      <b/>
      <sz val="14"/>
      <color rgb="FF000000"/>
      <name val="Aptos Narrow"/>
      <family val="2"/>
      <scheme val="minor"/>
    </font>
    <font>
      <sz val="12"/>
      <color theme="0"/>
      <name val="Aptos Narrow"/>
      <family val="2"/>
      <scheme val="minor"/>
    </font>
    <font>
      <b/>
      <sz val="14"/>
      <color theme="1"/>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i/>
      <sz val="5"/>
      <color theme="0"/>
      <name val="Wingdings"/>
      <charset val="2"/>
    </font>
    <font>
      <sz val="10"/>
      <color rgb="FF000000"/>
      <name val="Tahoma"/>
      <family val="2"/>
    </font>
    <font>
      <b/>
      <sz val="12"/>
      <color theme="1"/>
      <name val="Aptos Narrow"/>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1"/>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lightGrid">
        <fgColor theme="0" tint="-0.34998626667073579"/>
        <bgColor theme="0"/>
      </patternFill>
    </fill>
    <fill>
      <patternFill patternType="solid">
        <fgColor rgb="FFFFFFFF"/>
        <bgColor rgb="FFFFFFFF"/>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40"/>
      </left>
      <right style="double">
        <color indexed="40"/>
      </right>
      <top style="double">
        <color indexed="40"/>
      </top>
      <bottom style="double">
        <color indexed="40"/>
      </bottom>
      <diagonal/>
    </border>
    <border>
      <left style="dashDot">
        <color indexed="8"/>
      </left>
      <right style="dashDot">
        <color indexed="8"/>
      </right>
      <top style="dashDot">
        <color indexed="8"/>
      </top>
      <bottom style="dashDot">
        <color indexed="8"/>
      </bottom>
      <diagonal/>
    </border>
  </borders>
  <cellStyleXfs count="9">
    <xf numFmtId="0" fontId="0" fillId="0" borderId="0"/>
    <xf numFmtId="43" fontId="1" fillId="0" borderId="0" applyFont="0" applyFill="0" applyBorder="0" applyAlignment="0" applyProtection="0"/>
    <xf numFmtId="9" fontId="2" fillId="0" borderId="0" applyFont="0" applyFill="0" applyBorder="0" applyAlignment="0" applyProtection="0"/>
    <xf numFmtId="0" fontId="6" fillId="0" borderId="0"/>
    <xf numFmtId="0" fontId="2" fillId="0" borderId="0"/>
    <xf numFmtId="9" fontId="6" fillId="0" borderId="0" applyFont="0" applyFill="0" applyBorder="0" applyAlignment="0" applyProtection="0"/>
    <xf numFmtId="44" fontId="2" fillId="0" borderId="0" applyFont="0" applyFill="0" applyBorder="0" applyAlignment="0" applyProtection="0"/>
    <xf numFmtId="0" fontId="6" fillId="0" borderId="0"/>
    <xf numFmtId="0" fontId="6" fillId="0" borderId="0"/>
  </cellStyleXfs>
  <cellXfs count="218">
    <xf numFmtId="0" fontId="0" fillId="0" borderId="0" xfId="0"/>
    <xf numFmtId="0" fontId="0" fillId="2" borderId="0" xfId="0" applyFill="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xf numFmtId="0" fontId="0" fillId="3" borderId="0" xfId="0" applyFill="1"/>
    <xf numFmtId="0" fontId="0" fillId="3" borderId="5" xfId="0" applyFill="1" applyBorder="1"/>
    <xf numFmtId="0" fontId="0" fillId="3" borderId="4" xfId="0" applyFill="1" applyBorder="1" applyAlignment="1">
      <alignment horizontal="center" wrapText="1"/>
    </xf>
    <xf numFmtId="0" fontId="0" fillId="3" borderId="0" xfId="0" applyFill="1" applyAlignment="1">
      <alignment horizontal="center" wrapText="1"/>
    </xf>
    <xf numFmtId="0" fontId="0" fillId="3" borderId="5" xfId="0" applyFill="1" applyBorder="1" applyAlignment="1">
      <alignment horizontal="center" wrapText="1"/>
    </xf>
    <xf numFmtId="0" fontId="0" fillId="0" borderId="0" xfId="0" applyAlignment="1">
      <alignment vertical="center" wrapText="1"/>
    </xf>
    <xf numFmtId="0" fontId="0" fillId="3" borderId="4" xfId="0" applyFill="1" applyBorder="1" applyAlignment="1">
      <alignment horizontal="left" wrapText="1"/>
    </xf>
    <xf numFmtId="0" fontId="0" fillId="3" borderId="0" xfId="0" applyFill="1" applyAlignment="1">
      <alignment horizontal="left" wrapText="1"/>
    </xf>
    <xf numFmtId="0" fontId="0" fillId="3" borderId="5" xfId="0" applyFill="1" applyBorder="1" applyAlignment="1">
      <alignment horizontal="left" wrapText="1"/>
    </xf>
    <xf numFmtId="0" fontId="0" fillId="3" borderId="6" xfId="0" applyFill="1" applyBorder="1"/>
    <xf numFmtId="0" fontId="0" fillId="3" borderId="7" xfId="0" applyFill="1" applyBorder="1"/>
    <xf numFmtId="0" fontId="0" fillId="3" borderId="8" xfId="0" applyFill="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5" xfId="0" applyBorder="1" applyAlignment="1">
      <alignment horizontal="center" vertical="center"/>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4" fillId="5" borderId="0" xfId="0" applyFont="1" applyFill="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0" xfId="3"/>
    <xf numFmtId="0" fontId="0" fillId="0" borderId="0" xfId="4" applyFont="1"/>
    <xf numFmtId="0" fontId="7" fillId="0" borderId="0" xfId="3" applyFont="1"/>
    <xf numFmtId="0" fontId="8" fillId="0" borderId="0" xfId="3" applyFont="1"/>
    <xf numFmtId="0" fontId="9" fillId="0" borderId="20" xfId="4" applyFont="1" applyBorder="1" applyAlignment="1">
      <alignment horizontal="center"/>
    </xf>
    <xf numFmtId="0" fontId="9" fillId="0" borderId="21" xfId="4" applyFont="1" applyBorder="1" applyAlignment="1">
      <alignment horizontal="center"/>
    </xf>
    <xf numFmtId="0" fontId="9" fillId="0" borderId="22" xfId="4" applyFont="1" applyBorder="1" applyAlignment="1">
      <alignment horizontal="center"/>
    </xf>
    <xf numFmtId="0" fontId="0" fillId="0" borderId="27" xfId="4" applyFont="1" applyBorder="1"/>
    <xf numFmtId="0" fontId="9" fillId="0" borderId="27" xfId="3" applyFont="1" applyBorder="1" applyAlignment="1">
      <alignment horizontal="center" vertical="center"/>
    </xf>
    <xf numFmtId="0" fontId="10" fillId="0" borderId="27" xfId="4" applyFont="1" applyBorder="1"/>
    <xf numFmtId="1" fontId="10" fillId="0" borderId="27" xfId="4" applyNumberFormat="1" applyFont="1" applyBorder="1" applyAlignment="1">
      <alignment horizontal="center"/>
    </xf>
    <xf numFmtId="1" fontId="10" fillId="0" borderId="20" xfId="4" applyNumberFormat="1" applyFont="1" applyBorder="1" applyAlignment="1">
      <alignment horizontal="center"/>
    </xf>
    <xf numFmtId="165" fontId="9" fillId="0" borderId="27" xfId="5" applyNumberFormat="1" applyFont="1" applyFill="1" applyBorder="1" applyAlignment="1">
      <alignment horizontal="center"/>
    </xf>
    <xf numFmtId="0" fontId="10" fillId="0" borderId="20" xfId="4" applyFont="1" applyBorder="1" applyAlignment="1">
      <alignment horizontal="center"/>
    </xf>
    <xf numFmtId="0" fontId="10" fillId="0" borderId="21" xfId="4" applyFont="1" applyBorder="1" applyAlignment="1">
      <alignment horizontal="center"/>
    </xf>
    <xf numFmtId="0" fontId="10" fillId="0" borderId="22" xfId="4" applyFont="1" applyBorder="1" applyAlignment="1">
      <alignment horizontal="center"/>
    </xf>
    <xf numFmtId="0" fontId="11" fillId="0" borderId="27" xfId="4" applyFont="1" applyBorder="1"/>
    <xf numFmtId="1" fontId="11" fillId="0" borderId="27" xfId="5" applyNumberFormat="1" applyFont="1" applyFill="1" applyBorder="1" applyAlignment="1">
      <alignment horizontal="center" vertical="center"/>
    </xf>
    <xf numFmtId="9" fontId="0" fillId="0" borderId="0" xfId="5" applyFont="1" applyFill="1" applyAlignment="1">
      <alignment horizontal="center" vertical="center"/>
    </xf>
    <xf numFmtId="9" fontId="9" fillId="0" borderId="0" xfId="5" applyFont="1" applyFill="1" applyAlignment="1">
      <alignment horizontal="center" vertical="center"/>
    </xf>
    <xf numFmtId="0" fontId="0" fillId="0" borderId="7" xfId="4" applyFont="1" applyBorder="1" applyAlignment="1">
      <alignment horizontal="center"/>
    </xf>
    <xf numFmtId="0" fontId="0" fillId="0" borderId="0" xfId="4" applyFont="1" applyAlignment="1">
      <alignment horizontal="center"/>
    </xf>
    <xf numFmtId="9" fontId="0" fillId="0" borderId="0" xfId="2" applyFont="1" applyAlignment="1">
      <alignment horizontal="center"/>
    </xf>
    <xf numFmtId="0" fontId="9" fillId="0" borderId="0" xfId="0" applyFont="1" applyAlignment="1">
      <alignment wrapText="1"/>
    </xf>
    <xf numFmtId="167" fontId="0" fillId="0" borderId="0" xfId="6" applyNumberFormat="1" applyFont="1"/>
    <xf numFmtId="0" fontId="0" fillId="0" borderId="0" xfId="0" quotePrefix="1"/>
    <xf numFmtId="44" fontId="0" fillId="0" borderId="0" xfId="6" applyFont="1"/>
    <xf numFmtId="0" fontId="12" fillId="0" borderId="0" xfId="0" applyFont="1" applyAlignment="1">
      <alignment vertical="center" wrapText="1"/>
    </xf>
    <xf numFmtId="0" fontId="13" fillId="0" borderId="0" xfId="7" quotePrefix="1" applyFont="1"/>
    <xf numFmtId="0" fontId="6" fillId="0" borderId="0" xfId="7"/>
    <xf numFmtId="0" fontId="14" fillId="0" borderId="0" xfId="7" applyFont="1" applyAlignment="1">
      <alignment vertical="center" wrapText="1"/>
    </xf>
    <xf numFmtId="0" fontId="8" fillId="0" borderId="0" xfId="7" applyFont="1" applyAlignment="1">
      <alignment vertical="center" wrapText="1"/>
    </xf>
    <xf numFmtId="0" fontId="15" fillId="0" borderId="0" xfId="0" applyFont="1" applyAlignment="1">
      <alignment vertical="center" wrapText="1"/>
    </xf>
    <xf numFmtId="0" fontId="8" fillId="0" borderId="0" xfId="0" applyFont="1" applyAlignment="1">
      <alignment vertical="center" wrapText="1"/>
    </xf>
    <xf numFmtId="0" fontId="0" fillId="0" borderId="0" xfId="0" applyAlignment="1"/>
    <xf numFmtId="0" fontId="0" fillId="4" borderId="27" xfId="0" applyFill="1" applyBorder="1" applyAlignment="1">
      <alignment horizontal="left"/>
    </xf>
    <xf numFmtId="0" fontId="0" fillId="4" borderId="27" xfId="0" applyFill="1" applyBorder="1" applyAlignment="1">
      <alignment horizontal="left" vertical="center"/>
    </xf>
    <xf numFmtId="164" fontId="0" fillId="4" borderId="27" xfId="0" applyNumberFormat="1" applyFill="1" applyBorder="1" applyAlignment="1">
      <alignment horizontal="left"/>
    </xf>
    <xf numFmtId="0" fontId="5" fillId="0" borderId="0" xfId="0" applyFont="1" applyFill="1" applyBorder="1" applyAlignment="1">
      <alignment horizontal="center"/>
    </xf>
    <xf numFmtId="0" fontId="0" fillId="0" borderId="0" xfId="0" applyFill="1" applyBorder="1"/>
    <xf numFmtId="0" fontId="0" fillId="8" borderId="18" xfId="0" applyFill="1" applyBorder="1" applyAlignment="1">
      <alignment horizontal="center"/>
    </xf>
    <xf numFmtId="0" fontId="0" fillId="8" borderId="18" xfId="0" applyFill="1" applyBorder="1" applyAlignment="1">
      <alignment horizontal="left"/>
    </xf>
    <xf numFmtId="0" fontId="0" fillId="8" borderId="27" xfId="0" applyFill="1" applyBorder="1" applyAlignment="1">
      <alignment horizontal="left"/>
    </xf>
    <xf numFmtId="0" fontId="0" fillId="9" borderId="0" xfId="0" applyFill="1"/>
    <xf numFmtId="0" fontId="21" fillId="10" borderId="0" xfId="0" applyFont="1" applyFill="1"/>
    <xf numFmtId="0" fontId="0" fillId="8" borderId="18" xfId="0" applyFill="1" applyBorder="1"/>
    <xf numFmtId="0" fontId="16" fillId="8" borderId="7" xfId="0" applyFont="1" applyFill="1" applyBorder="1" applyAlignment="1">
      <alignment horizontal="center"/>
    </xf>
    <xf numFmtId="0" fontId="16" fillId="8" borderId="7" xfId="1" applyNumberFormat="1" applyFont="1" applyFill="1" applyBorder="1" applyAlignment="1">
      <alignment horizontal="center"/>
    </xf>
    <xf numFmtId="0" fontId="22" fillId="8" borderId="7" xfId="0" applyFont="1" applyFill="1" applyBorder="1" applyAlignment="1">
      <alignment horizontal="left"/>
    </xf>
    <xf numFmtId="0" fontId="0" fillId="8" borderId="7" xfId="0" applyFill="1" applyBorder="1" applyAlignment="1">
      <alignment horizontal="center"/>
    </xf>
    <xf numFmtId="0" fontId="23" fillId="8" borderId="7" xfId="0" applyFont="1" applyFill="1" applyBorder="1" applyAlignment="1">
      <alignment horizontal="center"/>
    </xf>
    <xf numFmtId="0" fontId="0" fillId="0" borderId="7" xfId="0" applyBorder="1"/>
    <xf numFmtId="0" fontId="0" fillId="9" borderId="7" xfId="0" applyFill="1" applyBorder="1"/>
    <xf numFmtId="0" fontId="21" fillId="10" borderId="7" xfId="0" applyFont="1" applyFill="1" applyBorder="1"/>
    <xf numFmtId="1" fontId="16" fillId="8" borderId="7" xfId="0" applyNumberFormat="1" applyFont="1" applyFill="1" applyBorder="1" applyAlignment="1">
      <alignment horizontal="center"/>
    </xf>
    <xf numFmtId="0" fontId="0" fillId="8" borderId="7" xfId="0" applyFill="1" applyBorder="1"/>
    <xf numFmtId="0" fontId="24" fillId="8" borderId="7" xfId="0" applyFont="1" applyFill="1" applyBorder="1" applyAlignment="1">
      <alignment horizontal="left"/>
    </xf>
    <xf numFmtId="0" fontId="25" fillId="0" borderId="0" xfId="0" applyFont="1" applyFill="1" applyBorder="1"/>
    <xf numFmtId="0" fontId="25" fillId="0" borderId="0" xfId="0" applyFont="1" applyFill="1" applyBorder="1" applyAlignment="1"/>
    <xf numFmtId="0" fontId="26" fillId="0" borderId="0" xfId="0" applyFont="1" applyFill="1" applyBorder="1" applyAlignment="1">
      <alignment horizontal="center" vertical="center" wrapText="1"/>
    </xf>
    <xf numFmtId="0" fontId="25" fillId="0" borderId="0" xfId="0"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left"/>
    </xf>
    <xf numFmtId="0" fontId="25" fillId="0" borderId="0" xfId="0" applyFont="1" applyFill="1" applyBorder="1" applyAlignment="1">
      <alignment horizontal="center" vertical="center"/>
    </xf>
    <xf numFmtId="0" fontId="25" fillId="0" borderId="0" xfId="1" applyNumberFormat="1" applyFont="1" applyFill="1" applyBorder="1" applyAlignment="1">
      <alignment horizontal="center"/>
    </xf>
    <xf numFmtId="0" fontId="26" fillId="0" borderId="0" xfId="0" applyFont="1" applyFill="1" applyBorder="1" applyAlignment="1">
      <alignment horizontal="center"/>
    </xf>
    <xf numFmtId="1" fontId="25" fillId="0" borderId="0" xfId="0" applyNumberFormat="1" applyFont="1" applyFill="1" applyBorder="1" applyAlignment="1">
      <alignment horizontal="center"/>
    </xf>
    <xf numFmtId="0" fontId="26" fillId="0" borderId="0" xfId="0" applyFont="1" applyFill="1" applyBorder="1" applyAlignment="1">
      <alignment horizontal="center"/>
    </xf>
    <xf numFmtId="0" fontId="25" fillId="0" borderId="0" xfId="0" applyFont="1" applyFill="1" applyBorder="1" applyAlignment="1">
      <alignment horizontal="center"/>
    </xf>
    <xf numFmtId="0" fontId="27" fillId="0" borderId="0" xfId="0" applyFont="1" applyFill="1" applyBorder="1" applyAlignment="1">
      <alignment horizontal="center"/>
    </xf>
    <xf numFmtId="164" fontId="25" fillId="0" borderId="0" xfId="0" applyNumberFormat="1" applyFont="1" applyFill="1" applyBorder="1" applyAlignment="1">
      <alignment horizontal="center"/>
    </xf>
    <xf numFmtId="0" fontId="25" fillId="0" borderId="0" xfId="0" applyNumberFormat="1" applyFont="1" applyFill="1" applyBorder="1" applyAlignment="1"/>
    <xf numFmtId="0" fontId="0" fillId="9" borderId="0" xfId="0" applyFont="1" applyFill="1" applyAlignment="1">
      <alignment horizontal="center" vertical="center"/>
    </xf>
    <xf numFmtId="0" fontId="0" fillId="0" borderId="0" xfId="4" applyFont="1" applyAlignment="1"/>
    <xf numFmtId="1" fontId="11" fillId="4" borderId="27" xfId="5" applyNumberFormat="1" applyFont="1" applyFill="1" applyBorder="1" applyAlignment="1">
      <alignment horizontal="left" vertical="center"/>
    </xf>
    <xf numFmtId="165" fontId="11" fillId="4" borderId="27" xfId="5" applyNumberFormat="1" applyFont="1" applyFill="1" applyBorder="1" applyAlignment="1">
      <alignment horizontal="left" vertical="center"/>
    </xf>
    <xf numFmtId="165" fontId="0" fillId="4" borderId="27" xfId="5" applyNumberFormat="1" applyFont="1" applyFill="1" applyBorder="1" applyAlignment="1">
      <alignment horizontal="left"/>
    </xf>
    <xf numFmtId="0" fontId="0" fillId="4" borderId="27" xfId="4" applyFont="1" applyFill="1" applyBorder="1" applyAlignment="1">
      <alignment horizontal="left"/>
    </xf>
    <xf numFmtId="166" fontId="0" fillId="4" borderId="27" xfId="5" applyNumberFormat="1" applyFont="1" applyFill="1" applyBorder="1" applyAlignment="1">
      <alignment horizontal="left" vertical="center"/>
    </xf>
    <xf numFmtId="165" fontId="0" fillId="4" borderId="27" xfId="5" applyNumberFormat="1" applyFont="1" applyFill="1" applyBorder="1" applyAlignment="1">
      <alignment horizontal="left" vertical="center"/>
    </xf>
    <xf numFmtId="0" fontId="25" fillId="0" borderId="0" xfId="4" applyFont="1" applyFill="1" applyBorder="1" applyAlignment="1"/>
    <xf numFmtId="0" fontId="25" fillId="0" borderId="0" xfId="4" applyFont="1" applyFill="1" applyBorder="1"/>
    <xf numFmtId="0" fontId="25" fillId="0" borderId="0" xfId="3" applyFont="1" applyFill="1" applyBorder="1"/>
    <xf numFmtId="0" fontId="26" fillId="0" borderId="0" xfId="3" applyFont="1" applyFill="1" applyBorder="1"/>
    <xf numFmtId="9" fontId="25" fillId="0" borderId="0" xfId="5" applyFont="1" applyFill="1" applyBorder="1" applyAlignment="1">
      <alignment horizontal="center" vertical="center"/>
    </xf>
    <xf numFmtId="9" fontId="26" fillId="0" borderId="0" xfId="5" applyFont="1" applyFill="1" applyBorder="1" applyAlignment="1">
      <alignment horizontal="center" vertical="center"/>
    </xf>
    <xf numFmtId="0" fontId="25" fillId="0" borderId="0" xfId="4" applyFont="1" applyFill="1" applyBorder="1" applyAlignment="1">
      <alignment horizontal="center"/>
    </xf>
    <xf numFmtId="9" fontId="25" fillId="0" borderId="0" xfId="2" applyFont="1" applyFill="1" applyBorder="1" applyAlignment="1">
      <alignment horizontal="center"/>
    </xf>
    <xf numFmtId="0" fontId="26" fillId="0" borderId="0" xfId="4" applyFont="1" applyFill="1" applyBorder="1" applyAlignment="1">
      <alignment horizontal="center"/>
    </xf>
    <xf numFmtId="0" fontId="26" fillId="0" borderId="0" xfId="3" applyFont="1" applyFill="1" applyBorder="1" applyAlignment="1">
      <alignment horizontal="center" vertical="center"/>
    </xf>
    <xf numFmtId="0" fontId="26" fillId="0" borderId="0" xfId="4" applyFont="1" applyFill="1" applyBorder="1"/>
    <xf numFmtId="1" fontId="26" fillId="0" borderId="0" xfId="4" applyNumberFormat="1" applyFont="1" applyFill="1" applyBorder="1" applyAlignment="1">
      <alignment horizontal="center"/>
    </xf>
    <xf numFmtId="165" fontId="26" fillId="0" borderId="0" xfId="5" applyNumberFormat="1" applyFont="1" applyFill="1" applyBorder="1" applyAlignment="1">
      <alignment horizontal="center"/>
    </xf>
    <xf numFmtId="1" fontId="25" fillId="0" borderId="0" xfId="5" applyNumberFormat="1" applyFont="1" applyFill="1" applyBorder="1" applyAlignment="1">
      <alignment horizontal="center" vertical="center"/>
    </xf>
    <xf numFmtId="165" fontId="25" fillId="0" borderId="0" xfId="5" applyNumberFormat="1" applyFont="1" applyFill="1" applyBorder="1" applyAlignment="1">
      <alignment horizontal="center" vertical="center"/>
    </xf>
    <xf numFmtId="165" fontId="25" fillId="0" borderId="0" xfId="5" applyNumberFormat="1" applyFont="1" applyFill="1" applyBorder="1" applyAlignment="1">
      <alignment horizontal="center"/>
    </xf>
    <xf numFmtId="166" fontId="25" fillId="0" borderId="0" xfId="5" applyNumberFormat="1" applyFont="1" applyFill="1" applyBorder="1" applyAlignment="1">
      <alignment horizontal="center" vertical="center"/>
    </xf>
    <xf numFmtId="0" fontId="25" fillId="0" borderId="0" xfId="4" applyFont="1" applyFill="1" applyBorder="1" applyAlignment="1">
      <alignment horizontal="center"/>
    </xf>
    <xf numFmtId="0" fontId="25" fillId="0" borderId="0" xfId="4" applyNumberFormat="1" applyFont="1" applyFill="1" applyBorder="1" applyAlignment="1"/>
    <xf numFmtId="0" fontId="16" fillId="0" borderId="0" xfId="8" applyFont="1" applyAlignment="1" applyProtection="1">
      <alignment horizontal="left" indent="3"/>
      <protection locked="0"/>
    </xf>
    <xf numFmtId="0" fontId="16" fillId="0" borderId="0" xfId="8" applyFont="1" applyProtection="1">
      <protection locked="0"/>
    </xf>
    <xf numFmtId="0" fontId="6" fillId="0" borderId="0" xfId="8" applyAlignment="1" applyProtection="1">
      <alignment horizontal="left" indent="3"/>
      <protection locked="0"/>
    </xf>
    <xf numFmtId="9" fontId="6" fillId="0" borderId="0" xfId="2" applyFont="1" applyAlignment="1" applyProtection="1">
      <alignment horizontal="center"/>
      <protection locked="0"/>
    </xf>
    <xf numFmtId="0" fontId="6" fillId="0" borderId="0" xfId="8" applyProtection="1">
      <protection locked="0"/>
    </xf>
    <xf numFmtId="9" fontId="6" fillId="0" borderId="0" xfId="2" applyFont="1" applyAlignment="1" applyProtection="1">
      <protection locked="0"/>
    </xf>
    <xf numFmtId="0" fontId="16" fillId="0" borderId="0" xfId="8" applyFont="1" applyProtection="1"/>
    <xf numFmtId="0" fontId="16" fillId="0" borderId="0" xfId="8" applyFont="1" applyAlignment="1" applyProtection="1">
      <alignment horizontal="left" indent="3"/>
    </xf>
    <xf numFmtId="0" fontId="17" fillId="6" borderId="17" xfId="8" applyFont="1" applyFill="1" applyBorder="1" applyAlignment="1" applyProtection="1">
      <alignment horizontal="left" indent="3"/>
    </xf>
    <xf numFmtId="0" fontId="16" fillId="6" borderId="18" xfId="8" applyFont="1" applyFill="1" applyBorder="1" applyAlignment="1" applyProtection="1">
      <alignment horizontal="left"/>
    </xf>
    <xf numFmtId="0" fontId="9" fillId="6" borderId="18" xfId="0" applyFont="1" applyFill="1" applyBorder="1" applyAlignment="1" applyProtection="1">
      <alignment horizontal="right"/>
    </xf>
    <xf numFmtId="0" fontId="6" fillId="6" borderId="18" xfId="0" applyFont="1" applyFill="1" applyBorder="1" applyAlignment="1" applyProtection="1">
      <alignment horizontal="left"/>
    </xf>
    <xf numFmtId="0" fontId="17" fillId="6" borderId="19" xfId="8" applyFont="1" applyFill="1" applyBorder="1" applyAlignment="1" applyProtection="1">
      <alignment horizontal="center"/>
    </xf>
    <xf numFmtId="0" fontId="18" fillId="6" borderId="24" xfId="8" applyFont="1" applyFill="1" applyBorder="1" applyAlignment="1" applyProtection="1">
      <alignment horizontal="left" indent="3"/>
    </xf>
    <xf numFmtId="0" fontId="16" fillId="6" borderId="26" xfId="8" applyFont="1" applyFill="1" applyBorder="1" applyAlignment="1" applyProtection="1">
      <alignment horizontal="left"/>
    </xf>
    <xf numFmtId="0" fontId="9" fillId="6" borderId="26" xfId="0" applyFont="1" applyFill="1" applyBorder="1" applyAlignment="1" applyProtection="1">
      <alignment horizontal="right"/>
    </xf>
    <xf numFmtId="0" fontId="6" fillId="6" borderId="26" xfId="0" applyFont="1" applyFill="1" applyBorder="1" applyProtection="1"/>
    <xf numFmtId="165" fontId="16" fillId="6" borderId="23" xfId="8" applyNumberFormat="1" applyFont="1" applyFill="1" applyBorder="1" applyAlignment="1" applyProtection="1">
      <alignment horizontal="center"/>
    </xf>
    <xf numFmtId="0" fontId="6" fillId="0" borderId="0" xfId="8" applyAlignment="1" applyProtection="1">
      <alignment horizontal="left" indent="3"/>
    </xf>
    <xf numFmtId="0" fontId="16" fillId="0" borderId="0" xfId="8" applyFont="1" applyAlignment="1" applyProtection="1">
      <alignment horizontal="left"/>
    </xf>
    <xf numFmtId="0" fontId="6" fillId="0" borderId="18" xfId="0" applyFont="1" applyBorder="1" applyAlignment="1" applyProtection="1">
      <alignment horizontal="center"/>
    </xf>
    <xf numFmtId="0" fontId="6" fillId="0" borderId="18" xfId="0" applyFont="1" applyBorder="1" applyAlignment="1" applyProtection="1">
      <alignment horizontal="left"/>
    </xf>
    <xf numFmtId="0" fontId="9" fillId="0" borderId="0" xfId="0" applyFont="1" applyAlignment="1" applyProtection="1">
      <alignment horizontal="right"/>
    </xf>
    <xf numFmtId="0" fontId="6" fillId="0" borderId="0" xfId="0" applyFont="1" applyProtection="1"/>
    <xf numFmtId="0" fontId="16" fillId="0" borderId="0" xfId="8" applyFont="1" applyAlignment="1" applyProtection="1">
      <alignment horizontal="center"/>
    </xf>
    <xf numFmtId="14" fontId="16" fillId="0" borderId="0" xfId="8" quotePrefix="1" applyNumberFormat="1" applyFont="1" applyAlignment="1" applyProtection="1">
      <alignment horizontal="center"/>
    </xf>
    <xf numFmtId="0" fontId="19" fillId="0" borderId="0" xfId="8" applyFont="1" applyAlignment="1" applyProtection="1">
      <alignment horizontal="left" indent="15"/>
    </xf>
    <xf numFmtId="0" fontId="20" fillId="0" borderId="0" xfId="8" applyFont="1" applyAlignment="1" applyProtection="1">
      <alignment horizontal="left"/>
    </xf>
    <xf numFmtId="14" fontId="16" fillId="0" borderId="0" xfId="8" applyNumberFormat="1" applyFont="1" applyAlignment="1" applyProtection="1">
      <alignment horizontal="center"/>
    </xf>
    <xf numFmtId="0" fontId="16" fillId="0" borderId="17" xfId="8" applyFont="1" applyBorder="1" applyAlignment="1" applyProtection="1">
      <alignment horizontal="left" indent="3"/>
    </xf>
    <xf numFmtId="0" fontId="16" fillId="0" borderId="18" xfId="8" applyFont="1" applyBorder="1" applyProtection="1"/>
    <xf numFmtId="9" fontId="16" fillId="0" borderId="19" xfId="8" applyNumberFormat="1" applyFont="1" applyBorder="1" applyProtection="1"/>
    <xf numFmtId="0" fontId="16" fillId="0" borderId="15" xfId="8" applyFont="1" applyBorder="1" applyAlignment="1" applyProtection="1">
      <alignment horizontal="left" indent="3"/>
    </xf>
    <xf numFmtId="0" fontId="16" fillId="4" borderId="27" xfId="8" applyFont="1" applyFill="1" applyBorder="1" applyAlignment="1" applyProtection="1">
      <alignment horizontal="center"/>
    </xf>
    <xf numFmtId="0" fontId="16" fillId="4" borderId="28" xfId="8" applyFont="1" applyFill="1" applyBorder="1" applyAlignment="1" applyProtection="1">
      <alignment horizontal="center"/>
    </xf>
    <xf numFmtId="0" fontId="16" fillId="0" borderId="16" xfId="8" applyFont="1" applyBorder="1" applyProtection="1"/>
    <xf numFmtId="0" fontId="16" fillId="4" borderId="29" xfId="8" applyFont="1" applyFill="1" applyBorder="1" applyAlignment="1" applyProtection="1">
      <alignment horizontal="center"/>
    </xf>
    <xf numFmtId="0" fontId="16" fillId="7" borderId="29" xfId="8" applyFont="1" applyFill="1" applyBorder="1" applyAlignment="1" applyProtection="1">
      <alignment horizontal="center"/>
    </xf>
    <xf numFmtId="0" fontId="16" fillId="0" borderId="24" xfId="8" applyFont="1" applyBorder="1" applyAlignment="1" applyProtection="1">
      <alignment horizontal="left" indent="3"/>
    </xf>
    <xf numFmtId="0" fontId="16" fillId="0" borderId="26" xfId="8" applyFont="1" applyBorder="1" applyProtection="1"/>
    <xf numFmtId="0" fontId="16" fillId="0" borderId="23" xfId="8" applyFont="1" applyBorder="1" applyProtection="1"/>
    <xf numFmtId="0" fontId="0" fillId="0" borderId="0" xfId="0" applyProtection="1"/>
    <xf numFmtId="0" fontId="9" fillId="8" borderId="27" xfId="7" applyFont="1" applyFill="1" applyBorder="1" applyAlignment="1" applyProtection="1">
      <alignment horizontal="center"/>
    </xf>
    <xf numFmtId="0" fontId="6" fillId="0" borderId="27" xfId="0" applyNumberFormat="1" applyFont="1" applyBorder="1" applyAlignment="1" applyProtection="1">
      <alignment horizontal="center"/>
    </xf>
    <xf numFmtId="0" fontId="6" fillId="0" borderId="27" xfId="0" applyFont="1" applyBorder="1" applyAlignment="1" applyProtection="1">
      <alignment horizontal="center"/>
    </xf>
    <xf numFmtId="9" fontId="6" fillId="0" borderId="0" xfId="2" applyFont="1" applyAlignment="1" applyProtection="1">
      <alignment horizontal="center"/>
    </xf>
    <xf numFmtId="0" fontId="29" fillId="8" borderId="27" xfId="0" applyFont="1" applyFill="1" applyBorder="1" applyAlignment="1" applyProtection="1">
      <alignment horizontal="center"/>
    </xf>
    <xf numFmtId="165" fontId="29" fillId="8" borderId="27" xfId="0" applyNumberFormat="1" applyFont="1" applyFill="1" applyBorder="1" applyAlignment="1" applyProtection="1">
      <alignment horizontal="center"/>
    </xf>
    <xf numFmtId="0" fontId="6" fillId="0" borderId="0" xfId="8" applyProtection="1"/>
    <xf numFmtId="0" fontId="6" fillId="0" borderId="0" xfId="8" applyFont="1" applyAlignment="1" applyProtection="1">
      <alignment horizontal="left" indent="3"/>
    </xf>
  </cellXfs>
  <cellStyles count="9">
    <cellStyle name="Comma" xfId="1" builtinId="3"/>
    <cellStyle name="Currency 2" xfId="6" xr:uid="{62C67C4F-73C1-1940-85EF-15CF8E6FA15F}"/>
    <cellStyle name="Normal" xfId="0" builtinId="0"/>
    <cellStyle name="Normal 2 2" xfId="4" xr:uid="{CC8C0DB6-37AA-3C4E-BEB6-2751ADE52397}"/>
    <cellStyle name="Normal 2 2 2" xfId="7" xr:uid="{47994354-F629-DC4E-A9A5-871A6750FB2E}"/>
    <cellStyle name="Normal 3" xfId="3" xr:uid="{21AA37AD-2DAC-D945-A8DB-D3B822BE8D6A}"/>
    <cellStyle name="Normal 4" xfId="8" xr:uid="{8B52BF21-BBB8-DF4F-8F08-D1513E9F61D7}"/>
    <cellStyle name="Percent" xfId="2" builtinId="5"/>
    <cellStyle name="Percent 2" xfId="5" xr:uid="{6F28FF1F-8D57-464C-A719-C661CB9FA967}"/>
  </cellStyles>
  <dxfs count="8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ont>
        <color rgb="FF9C0006"/>
      </font>
      <fill>
        <patternFill>
          <fgColor indexed="64"/>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B905-EF63-6145-A089-DF6F556B7CE5}">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customWidth="1"/>
    <col min="2" max="2" width="53.83203125" customWidth="1"/>
    <col min="4" max="4" width="10.5" customWidth="1"/>
  </cols>
  <sheetData>
    <row r="1" spans="1:7" ht="27" customHeight="1" x14ac:dyDescent="0.2"/>
    <row r="2" spans="1:7" ht="27" customHeight="1" x14ac:dyDescent="0.2"/>
    <row r="3" spans="1:7" ht="17" x14ac:dyDescent="0.2">
      <c r="A3" s="90" t="s">
        <v>95</v>
      </c>
      <c r="B3" s="90" t="s">
        <v>96</v>
      </c>
      <c r="D3" s="91"/>
    </row>
    <row r="4" spans="1:7" x14ac:dyDescent="0.2">
      <c r="A4" s="92" t="s">
        <v>97</v>
      </c>
      <c r="B4" t="s">
        <v>98</v>
      </c>
    </row>
    <row r="5" spans="1:7" x14ac:dyDescent="0.2">
      <c r="A5" s="92" t="s">
        <v>99</v>
      </c>
      <c r="B5" t="s">
        <v>100</v>
      </c>
    </row>
    <row r="6" spans="1:7" x14ac:dyDescent="0.2">
      <c r="A6" s="92" t="s">
        <v>101</v>
      </c>
      <c r="B6" t="s">
        <v>102</v>
      </c>
    </row>
    <row r="7" spans="1:7" x14ac:dyDescent="0.2">
      <c r="A7" s="92" t="s">
        <v>103</v>
      </c>
      <c r="B7" t="s">
        <v>104</v>
      </c>
    </row>
    <row r="8" spans="1:7" x14ac:dyDescent="0.2">
      <c r="A8" s="92" t="s">
        <v>105</v>
      </c>
      <c r="B8" t="s">
        <v>106</v>
      </c>
    </row>
    <row r="9" spans="1:7" x14ac:dyDescent="0.2">
      <c r="A9" s="92" t="s">
        <v>107</v>
      </c>
      <c r="B9" t="s">
        <v>108</v>
      </c>
      <c r="G9" s="93"/>
    </row>
    <row r="10" spans="1:7" x14ac:dyDescent="0.2">
      <c r="A10" s="92" t="s">
        <v>109</v>
      </c>
      <c r="B10" t="s">
        <v>110</v>
      </c>
    </row>
    <row r="11" spans="1:7" x14ac:dyDescent="0.2">
      <c r="A11" s="92" t="s">
        <v>111</v>
      </c>
      <c r="B11" t="s">
        <v>112</v>
      </c>
    </row>
    <row r="12" spans="1:7" x14ac:dyDescent="0.2">
      <c r="A12" s="92" t="s">
        <v>113</v>
      </c>
      <c r="B12" t="s">
        <v>114</v>
      </c>
    </row>
    <row r="13" spans="1:7" x14ac:dyDescent="0.2">
      <c r="A13" s="92" t="s">
        <v>115</v>
      </c>
      <c r="B13" t="s">
        <v>116</v>
      </c>
    </row>
    <row r="14" spans="1:7" x14ac:dyDescent="0.2">
      <c r="A14" t="s">
        <v>117</v>
      </c>
      <c r="B14" t="s">
        <v>118</v>
      </c>
    </row>
    <row r="15" spans="1:7" x14ac:dyDescent="0.2">
      <c r="A15" t="s">
        <v>119</v>
      </c>
      <c r="B15" t="s">
        <v>120</v>
      </c>
    </row>
    <row r="16" spans="1:7" x14ac:dyDescent="0.2">
      <c r="A16" t="s">
        <v>121</v>
      </c>
      <c r="B16" t="s">
        <v>122</v>
      </c>
    </row>
    <row r="17" spans="1:2" x14ac:dyDescent="0.2">
      <c r="A17" t="s">
        <v>123</v>
      </c>
      <c r="B17" t="s">
        <v>124</v>
      </c>
    </row>
    <row r="18" spans="1:2" x14ac:dyDescent="0.2">
      <c r="A18" t="s">
        <v>125</v>
      </c>
      <c r="B18" t="s">
        <v>126</v>
      </c>
    </row>
    <row r="19" spans="1:2" x14ac:dyDescent="0.2">
      <c r="A19" t="s">
        <v>127</v>
      </c>
      <c r="B19" t="s">
        <v>128</v>
      </c>
    </row>
    <row r="20" spans="1:2" x14ac:dyDescent="0.2">
      <c r="A20" t="s">
        <v>129</v>
      </c>
      <c r="B20" t="s">
        <v>130</v>
      </c>
    </row>
    <row r="21" spans="1:2" x14ac:dyDescent="0.2">
      <c r="A21" t="s">
        <v>131</v>
      </c>
      <c r="B21" t="s">
        <v>132</v>
      </c>
    </row>
    <row r="22" spans="1:2" x14ac:dyDescent="0.2">
      <c r="A22" t="s">
        <v>133</v>
      </c>
      <c r="B22" t="s">
        <v>134</v>
      </c>
    </row>
    <row r="23" spans="1:2" x14ac:dyDescent="0.2">
      <c r="A23" t="s">
        <v>135</v>
      </c>
      <c r="B23" t="s">
        <v>136</v>
      </c>
    </row>
    <row r="24" spans="1:2" x14ac:dyDescent="0.2">
      <c r="A24" t="s">
        <v>137</v>
      </c>
      <c r="B24" t="s">
        <v>138</v>
      </c>
    </row>
    <row r="25" spans="1:2" x14ac:dyDescent="0.2">
      <c r="A25" t="s">
        <v>139</v>
      </c>
      <c r="B25" t="s">
        <v>140</v>
      </c>
    </row>
    <row r="26" spans="1:2" x14ac:dyDescent="0.2">
      <c r="A26" t="s">
        <v>141</v>
      </c>
      <c r="B26" t="s">
        <v>142</v>
      </c>
    </row>
    <row r="27" spans="1:2" x14ac:dyDescent="0.2">
      <c r="A27" t="s">
        <v>143</v>
      </c>
      <c r="B27" t="s">
        <v>144</v>
      </c>
    </row>
    <row r="28" spans="1:2" x14ac:dyDescent="0.2">
      <c r="A28" t="s">
        <v>145</v>
      </c>
      <c r="B28" t="s">
        <v>146</v>
      </c>
    </row>
    <row r="29" spans="1:2" x14ac:dyDescent="0.2">
      <c r="A29" t="s">
        <v>147</v>
      </c>
      <c r="B29" t="s">
        <v>148</v>
      </c>
    </row>
    <row r="30" spans="1:2" x14ac:dyDescent="0.2">
      <c r="A30" t="s">
        <v>149</v>
      </c>
      <c r="B30" t="s">
        <v>150</v>
      </c>
    </row>
    <row r="31" spans="1:2" x14ac:dyDescent="0.2">
      <c r="A31" t="s">
        <v>151</v>
      </c>
      <c r="B31" t="s">
        <v>152</v>
      </c>
    </row>
    <row r="32" spans="1:2" x14ac:dyDescent="0.2">
      <c r="A32" t="s">
        <v>153</v>
      </c>
      <c r="B32" t="s">
        <v>154</v>
      </c>
    </row>
    <row r="33" spans="1:2" x14ac:dyDescent="0.2">
      <c r="A33" s="92" t="s">
        <v>155</v>
      </c>
      <c r="B33" t="s">
        <v>156</v>
      </c>
    </row>
    <row r="34" spans="1:2" x14ac:dyDescent="0.2">
      <c r="A34" s="92" t="s">
        <v>157</v>
      </c>
      <c r="B34" t="s">
        <v>158</v>
      </c>
    </row>
    <row r="35" spans="1:2" x14ac:dyDescent="0.2">
      <c r="A35" t="s">
        <v>159</v>
      </c>
      <c r="B35" t="s">
        <v>160</v>
      </c>
    </row>
    <row r="36" spans="1:2" x14ac:dyDescent="0.2">
      <c r="A36" t="s">
        <v>161</v>
      </c>
      <c r="B36" t="s">
        <v>162</v>
      </c>
    </row>
    <row r="37" spans="1:2" x14ac:dyDescent="0.2">
      <c r="A37" t="s">
        <v>163</v>
      </c>
      <c r="B37" t="s">
        <v>164</v>
      </c>
    </row>
    <row r="38" spans="1:2" x14ac:dyDescent="0.2">
      <c r="A38" t="s">
        <v>165</v>
      </c>
      <c r="B38" t="s">
        <v>166</v>
      </c>
    </row>
    <row r="39" spans="1:2" x14ac:dyDescent="0.2">
      <c r="A39" t="s">
        <v>167</v>
      </c>
      <c r="B39" t="s">
        <v>168</v>
      </c>
    </row>
    <row r="40" spans="1:2" x14ac:dyDescent="0.2">
      <c r="A40" t="s">
        <v>169</v>
      </c>
      <c r="B40" t="s">
        <v>170</v>
      </c>
    </row>
    <row r="41" spans="1:2" x14ac:dyDescent="0.2">
      <c r="A41" t="s">
        <v>171</v>
      </c>
      <c r="B41" t="s">
        <v>172</v>
      </c>
    </row>
    <row r="42" spans="1:2" x14ac:dyDescent="0.2">
      <c r="A42" t="s">
        <v>173</v>
      </c>
      <c r="B42" t="s">
        <v>174</v>
      </c>
    </row>
    <row r="43" spans="1:2" x14ac:dyDescent="0.2">
      <c r="A43" s="92" t="s">
        <v>175</v>
      </c>
      <c r="B43" t="s">
        <v>176</v>
      </c>
    </row>
    <row r="44" spans="1:2" x14ac:dyDescent="0.2">
      <c r="A44" t="s">
        <v>177</v>
      </c>
      <c r="B44" t="s">
        <v>178</v>
      </c>
    </row>
    <row r="45" spans="1:2" x14ac:dyDescent="0.2">
      <c r="A45" t="s">
        <v>179</v>
      </c>
      <c r="B45" t="s">
        <v>180</v>
      </c>
    </row>
    <row r="46" spans="1:2" x14ac:dyDescent="0.2">
      <c r="A46" t="s">
        <v>181</v>
      </c>
      <c r="B46" t="s">
        <v>182</v>
      </c>
    </row>
    <row r="47" spans="1:2" x14ac:dyDescent="0.2">
      <c r="A47" t="s">
        <v>183</v>
      </c>
      <c r="B47" t="s">
        <v>184</v>
      </c>
    </row>
    <row r="48" spans="1:2" x14ac:dyDescent="0.2">
      <c r="A48" t="s">
        <v>185</v>
      </c>
      <c r="B48" t="s">
        <v>186</v>
      </c>
    </row>
    <row r="49" spans="1:2" x14ac:dyDescent="0.2">
      <c r="A49" t="s">
        <v>187</v>
      </c>
      <c r="B49" t="s">
        <v>188</v>
      </c>
    </row>
    <row r="50" spans="1:2" x14ac:dyDescent="0.2">
      <c r="A50" t="s">
        <v>189</v>
      </c>
      <c r="B50" t="s">
        <v>190</v>
      </c>
    </row>
    <row r="51" spans="1:2" x14ac:dyDescent="0.2">
      <c r="A51" t="s">
        <v>191</v>
      </c>
      <c r="B51" t="s">
        <v>192</v>
      </c>
    </row>
    <row r="52" spans="1:2" x14ac:dyDescent="0.2">
      <c r="A52" t="s">
        <v>193</v>
      </c>
      <c r="B52" t="s">
        <v>194</v>
      </c>
    </row>
    <row r="53" spans="1:2" x14ac:dyDescent="0.2">
      <c r="A53" t="s">
        <v>195</v>
      </c>
      <c r="B53"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A755-9CF1-AE48-B022-21AAA6F02674}">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98" customWidth="1"/>
    <col min="2" max="14" width="72" style="98" customWidth="1"/>
    <col min="15" max="16384" width="10.83203125" style="98"/>
  </cols>
  <sheetData>
    <row r="1" spans="1:14" s="96" customFormat="1" ht="34" customHeight="1" x14ac:dyDescent="0.2">
      <c r="A1" s="94" t="s">
        <v>197</v>
      </c>
      <c r="B1" s="95">
        <f ca="1">RANDBETWEEN(3,9)</f>
        <v>9</v>
      </c>
    </row>
    <row r="2" spans="1:14" s="97" customFormat="1" ht="43" customHeight="1" x14ac:dyDescent="0.2">
      <c r="A2" s="97" t="s">
        <v>198</v>
      </c>
      <c r="B2" s="94" t="s">
        <v>199</v>
      </c>
      <c r="C2" s="94" t="s">
        <v>200</v>
      </c>
      <c r="D2" s="94" t="s">
        <v>201</v>
      </c>
      <c r="E2" s="94" t="s">
        <v>202</v>
      </c>
      <c r="F2" s="94" t="s">
        <v>203</v>
      </c>
      <c r="G2" s="94" t="s">
        <v>204</v>
      </c>
      <c r="H2" s="94" t="s">
        <v>205</v>
      </c>
      <c r="I2" s="94" t="s">
        <v>206</v>
      </c>
      <c r="J2" s="94" t="s">
        <v>207</v>
      </c>
      <c r="K2" s="94" t="s">
        <v>208</v>
      </c>
      <c r="L2" s="94" t="s">
        <v>209</v>
      </c>
      <c r="M2" s="94" t="s">
        <v>210</v>
      </c>
      <c r="N2" s="94" t="s">
        <v>211</v>
      </c>
    </row>
    <row r="3" spans="1:14" ht="75" customHeight="1" x14ac:dyDescent="0.2">
      <c r="A3" s="97" t="s">
        <v>212</v>
      </c>
      <c r="B3" s="98" t="s">
        <v>213</v>
      </c>
      <c r="C3" s="99" t="s">
        <v>214</v>
      </c>
      <c r="D3" s="99" t="s">
        <v>215</v>
      </c>
      <c r="E3" s="99" t="s">
        <v>216</v>
      </c>
      <c r="F3" s="99" t="s">
        <v>217</v>
      </c>
      <c r="G3" s="99" t="s">
        <v>218</v>
      </c>
      <c r="H3" s="99" t="s">
        <v>219</v>
      </c>
      <c r="I3" s="99" t="s">
        <v>220</v>
      </c>
      <c r="J3" s="99" t="s">
        <v>221</v>
      </c>
      <c r="K3" s="98" t="s">
        <v>222</v>
      </c>
      <c r="L3" s="98" t="s">
        <v>223</v>
      </c>
      <c r="M3" s="98" t="s">
        <v>224</v>
      </c>
      <c r="N3" s="98" t="s">
        <v>225</v>
      </c>
    </row>
    <row r="4" spans="1:14" ht="75" customHeight="1" x14ac:dyDescent="0.2">
      <c r="A4" s="97" t="s">
        <v>226</v>
      </c>
      <c r="B4" s="98" t="s">
        <v>227</v>
      </c>
      <c r="C4" s="99" t="s">
        <v>228</v>
      </c>
      <c r="D4" s="99" t="s">
        <v>229</v>
      </c>
      <c r="E4" s="99" t="s">
        <v>230</v>
      </c>
      <c r="F4" s="100" t="s">
        <v>231</v>
      </c>
      <c r="G4" s="100" t="s">
        <v>232</v>
      </c>
      <c r="H4" s="100" t="s">
        <v>233</v>
      </c>
      <c r="I4" s="100" t="s">
        <v>234</v>
      </c>
      <c r="J4" s="100" t="s">
        <v>235</v>
      </c>
      <c r="K4" s="98" t="s">
        <v>236</v>
      </c>
      <c r="L4" s="98" t="s">
        <v>237</v>
      </c>
      <c r="M4" s="98" t="s">
        <v>238</v>
      </c>
      <c r="N4" s="98" t="s">
        <v>239</v>
      </c>
    </row>
    <row r="5" spans="1:14" ht="75" customHeight="1" x14ac:dyDescent="0.2">
      <c r="B5" s="98" t="s">
        <v>240</v>
      </c>
      <c r="C5" s="99" t="s">
        <v>241</v>
      </c>
      <c r="D5" s="99" t="s">
        <v>242</v>
      </c>
      <c r="E5" s="99" t="s">
        <v>243</v>
      </c>
      <c r="F5" s="100" t="s">
        <v>244</v>
      </c>
      <c r="G5" s="100" t="s">
        <v>245</v>
      </c>
      <c r="H5" s="100" t="s">
        <v>246</v>
      </c>
      <c r="I5" s="100" t="s">
        <v>246</v>
      </c>
      <c r="J5" s="100" t="s">
        <v>247</v>
      </c>
      <c r="K5" s="98" t="s">
        <v>248</v>
      </c>
      <c r="L5" s="98" t="s">
        <v>249</v>
      </c>
      <c r="M5" s="98" t="s">
        <v>250</v>
      </c>
      <c r="N5" s="98" t="s">
        <v>251</v>
      </c>
    </row>
    <row r="6" spans="1:14" ht="75" customHeight="1" x14ac:dyDescent="0.2">
      <c r="B6" s="98" t="s">
        <v>252</v>
      </c>
      <c r="C6" s="99" t="s">
        <v>253</v>
      </c>
      <c r="D6" s="99" t="s">
        <v>254</v>
      </c>
      <c r="E6" s="99" t="s">
        <v>255</v>
      </c>
      <c r="F6" s="100" t="s">
        <v>256</v>
      </c>
      <c r="G6" s="100" t="s">
        <v>257</v>
      </c>
      <c r="H6" s="100" t="s">
        <v>258</v>
      </c>
      <c r="I6" s="100" t="s">
        <v>259</v>
      </c>
      <c r="J6" s="100" t="s">
        <v>260</v>
      </c>
      <c r="K6" s="98" t="s">
        <v>261</v>
      </c>
      <c r="L6" s="98" t="s">
        <v>262</v>
      </c>
      <c r="M6" s="98" t="s">
        <v>263</v>
      </c>
      <c r="N6" s="98" t="s">
        <v>264</v>
      </c>
    </row>
    <row r="7" spans="1:14" ht="75" customHeight="1" x14ac:dyDescent="0.2">
      <c r="B7" s="98" t="s">
        <v>265</v>
      </c>
      <c r="C7" s="99" t="s">
        <v>266</v>
      </c>
      <c r="D7" s="99" t="s">
        <v>267</v>
      </c>
      <c r="E7" s="99" t="s">
        <v>268</v>
      </c>
      <c r="F7" s="100" t="s">
        <v>269</v>
      </c>
      <c r="G7" s="100" t="s">
        <v>270</v>
      </c>
      <c r="H7" s="100" t="s">
        <v>271</v>
      </c>
      <c r="I7" s="100" t="s">
        <v>272</v>
      </c>
      <c r="J7" s="100" t="s">
        <v>273</v>
      </c>
      <c r="K7" s="98" t="s">
        <v>274</v>
      </c>
      <c r="L7" s="98" t="s">
        <v>275</v>
      </c>
      <c r="M7" s="98" t="s">
        <v>276</v>
      </c>
      <c r="N7" s="98" t="s">
        <v>277</v>
      </c>
    </row>
    <row r="8" spans="1:14" ht="75" customHeight="1" x14ac:dyDescent="0.2">
      <c r="B8" s="98" t="s">
        <v>278</v>
      </c>
      <c r="C8" s="99" t="s">
        <v>279</v>
      </c>
      <c r="D8" s="99" t="s">
        <v>280</v>
      </c>
      <c r="E8" s="99" t="s">
        <v>281</v>
      </c>
      <c r="F8" s="100" t="s">
        <v>282</v>
      </c>
      <c r="G8" s="100" t="s">
        <v>283</v>
      </c>
      <c r="H8" s="100" t="s">
        <v>284</v>
      </c>
      <c r="I8" s="100" t="s">
        <v>284</v>
      </c>
      <c r="J8" s="100" t="s">
        <v>285</v>
      </c>
      <c r="K8" s="98" t="s">
        <v>286</v>
      </c>
      <c r="L8" s="98" t="s">
        <v>287</v>
      </c>
      <c r="M8" s="98" t="s">
        <v>288</v>
      </c>
      <c r="N8" s="98" t="s">
        <v>289</v>
      </c>
    </row>
    <row r="9" spans="1:14" ht="75" customHeight="1" x14ac:dyDescent="0.2">
      <c r="B9" s="98" t="s">
        <v>290</v>
      </c>
      <c r="C9" s="99" t="s">
        <v>291</v>
      </c>
      <c r="D9" s="99" t="s">
        <v>292</v>
      </c>
      <c r="E9" s="99" t="s">
        <v>293</v>
      </c>
      <c r="F9" s="99" t="s">
        <v>294</v>
      </c>
      <c r="G9" s="99" t="s">
        <v>295</v>
      </c>
      <c r="H9" s="99" t="s">
        <v>296</v>
      </c>
      <c r="I9" s="99" t="s">
        <v>296</v>
      </c>
      <c r="J9" s="99" t="s">
        <v>297</v>
      </c>
      <c r="K9" s="98" t="s">
        <v>298</v>
      </c>
      <c r="L9" s="98" t="s">
        <v>299</v>
      </c>
      <c r="M9" s="98" t="s">
        <v>300</v>
      </c>
      <c r="N9" s="98" t="s">
        <v>301</v>
      </c>
    </row>
    <row r="10" spans="1:14" ht="75" customHeight="1" x14ac:dyDescent="0.2">
      <c r="B10" s="98" t="s">
        <v>302</v>
      </c>
      <c r="C10" s="99" t="s">
        <v>303</v>
      </c>
      <c r="D10" s="99" t="s">
        <v>304</v>
      </c>
      <c r="E10" s="99" t="s">
        <v>305</v>
      </c>
      <c r="F10" s="100" t="s">
        <v>306</v>
      </c>
      <c r="G10" s="100" t="s">
        <v>307</v>
      </c>
      <c r="H10" s="100" t="s">
        <v>308</v>
      </c>
      <c r="I10" s="100" t="s">
        <v>308</v>
      </c>
      <c r="J10" s="100" t="s">
        <v>309</v>
      </c>
      <c r="K10" s="98" t="s">
        <v>310</v>
      </c>
      <c r="L10" s="98" t="s">
        <v>311</v>
      </c>
      <c r="M10" s="98" t="s">
        <v>312</v>
      </c>
      <c r="N10" s="98" t="s">
        <v>313</v>
      </c>
    </row>
    <row r="11" spans="1:14" ht="75" customHeight="1" x14ac:dyDescent="0.2">
      <c r="C11" s="99"/>
      <c r="D11" s="99"/>
      <c r="E11" s="99"/>
      <c r="F11" s="100"/>
      <c r="G11" s="100"/>
      <c r="H11" s="100"/>
      <c r="I11" s="100"/>
      <c r="J11" s="100"/>
      <c r="K11" s="100"/>
    </row>
    <row r="12" spans="1:14" ht="75" customHeight="1" x14ac:dyDescent="0.2">
      <c r="C12" s="99"/>
      <c r="D12" s="99"/>
      <c r="E12" s="99"/>
      <c r="F12" s="100"/>
      <c r="G12" s="100"/>
      <c r="H12" s="100"/>
      <c r="I12" s="100"/>
      <c r="J12" s="100"/>
    </row>
    <row r="13" spans="1:14" ht="75" customHeight="1" x14ac:dyDescent="0.2">
      <c r="C13" s="99"/>
      <c r="D13" s="99"/>
      <c r="E13" s="99"/>
      <c r="F13" s="100"/>
      <c r="G13" s="100"/>
      <c r="H13" s="100"/>
      <c r="I13" s="100"/>
      <c r="J13" s="100"/>
    </row>
    <row r="14" spans="1:14" ht="75" customHeight="1" x14ac:dyDescent="0.2">
      <c r="C14" s="99"/>
      <c r="D14" s="99"/>
      <c r="E14" s="99"/>
      <c r="F14" s="100"/>
      <c r="G14" s="100"/>
      <c r="H14" s="100"/>
      <c r="I14" s="100"/>
      <c r="J14" s="100"/>
    </row>
    <row r="15" spans="1:14" ht="75" customHeight="1" x14ac:dyDescent="0.2">
      <c r="C15" s="99"/>
      <c r="D15" s="99"/>
      <c r="E15" s="99"/>
      <c r="F15" s="100"/>
      <c r="G15" s="100"/>
      <c r="H15" s="100"/>
      <c r="I15" s="100"/>
      <c r="J15" s="100"/>
    </row>
    <row r="16" spans="1:14" x14ac:dyDescent="0.2">
      <c r="A16" s="99"/>
      <c r="B16" s="99"/>
      <c r="C16" s="99"/>
      <c r="D16" s="99"/>
      <c r="E16" s="99"/>
      <c r="F16" s="100"/>
      <c r="G16" s="100"/>
      <c r="H16" s="100"/>
      <c r="I16" s="100"/>
      <c r="J16" s="100"/>
    </row>
    <row r="17" spans="1:5" x14ac:dyDescent="0.2">
      <c r="A17" s="99"/>
      <c r="B17" s="99"/>
      <c r="C17" s="99"/>
      <c r="D17" s="99"/>
      <c r="E17" s="99"/>
    </row>
    <row r="18" spans="1:5" x14ac:dyDescent="0.2">
      <c r="A18" s="99"/>
      <c r="B18" s="99"/>
      <c r="C18" s="99"/>
      <c r="D18" s="99"/>
      <c r="E18" s="99"/>
    </row>
    <row r="19" spans="1:5" x14ac:dyDescent="0.2">
      <c r="A19" s="99"/>
      <c r="B19" s="99"/>
      <c r="C19" s="99"/>
      <c r="D19" s="99"/>
      <c r="E19" s="99"/>
    </row>
    <row r="20" spans="1:5" x14ac:dyDescent="0.2">
      <c r="A20" s="99"/>
      <c r="B20" s="99"/>
      <c r="C20" s="99"/>
      <c r="D20" s="99"/>
      <c r="E20" s="99"/>
    </row>
    <row r="21" spans="1:5" x14ac:dyDescent="0.2">
      <c r="A21" s="99"/>
      <c r="B21" s="99"/>
      <c r="C21" s="99"/>
      <c r="D21" s="99"/>
      <c r="E21" s="99"/>
    </row>
    <row r="22" spans="1:5" x14ac:dyDescent="0.2">
      <c r="A22" s="99"/>
      <c r="B22" s="99"/>
      <c r="C22" s="99"/>
      <c r="D22" s="99"/>
      <c r="E22" s="99"/>
    </row>
    <row r="23" spans="1:5" x14ac:dyDescent="0.2">
      <c r="A23" s="99"/>
      <c r="B23" s="99"/>
      <c r="C23" s="99"/>
      <c r="D23" s="99"/>
      <c r="E23" s="99"/>
    </row>
    <row r="24" spans="1:5" x14ac:dyDescent="0.2">
      <c r="A24" s="99"/>
      <c r="B24" s="99"/>
      <c r="C24" s="99"/>
      <c r="D24" s="99"/>
      <c r="E24" s="99"/>
    </row>
    <row r="25" spans="1:5" x14ac:dyDescent="0.2">
      <c r="A25" s="99"/>
      <c r="B25" s="99"/>
      <c r="C25" s="99"/>
      <c r="D25" s="99"/>
      <c r="E25" s="99"/>
    </row>
    <row r="26" spans="1:5" x14ac:dyDescent="0.2">
      <c r="A26" s="99"/>
      <c r="B26" s="99"/>
      <c r="C26" s="99"/>
      <c r="D26" s="99"/>
      <c r="E26" s="99"/>
    </row>
    <row r="27" spans="1:5" x14ac:dyDescent="0.2">
      <c r="A27" s="99"/>
      <c r="B27" s="99"/>
      <c r="C27" s="99"/>
      <c r="D27" s="99"/>
      <c r="E27" s="99"/>
    </row>
    <row r="28" spans="1:5" x14ac:dyDescent="0.2">
      <c r="A28" s="99"/>
      <c r="B28" s="99"/>
      <c r="C28" s="99"/>
      <c r="D28" s="99"/>
      <c r="E28" s="99"/>
    </row>
    <row r="29" spans="1:5" x14ac:dyDescent="0.2">
      <c r="A29" s="99"/>
      <c r="B29" s="99"/>
      <c r="C29" s="99"/>
      <c r="D29" s="99"/>
      <c r="E29" s="99"/>
    </row>
    <row r="30" spans="1:5" x14ac:dyDescent="0.2">
      <c r="A30" s="99"/>
      <c r="B30" s="99"/>
      <c r="C30" s="99"/>
      <c r="D30" s="99"/>
      <c r="E30" s="99"/>
    </row>
    <row r="31" spans="1:5" x14ac:dyDescent="0.2">
      <c r="A31" s="99"/>
      <c r="B31" s="99"/>
      <c r="C31" s="99"/>
      <c r="D31" s="99"/>
      <c r="E31" s="99"/>
    </row>
    <row r="32" spans="1:5" x14ac:dyDescent="0.2">
      <c r="A32" s="99"/>
      <c r="B32" s="99"/>
      <c r="C32" s="99"/>
      <c r="D32" s="99"/>
      <c r="E32" s="99"/>
    </row>
    <row r="33" spans="1:5" x14ac:dyDescent="0.2">
      <c r="A33" s="99"/>
      <c r="B33" s="99"/>
      <c r="C33" s="99"/>
      <c r="D33" s="99"/>
      <c r="E33" s="99"/>
    </row>
    <row r="34" spans="1:5" x14ac:dyDescent="0.2">
      <c r="A34" s="99"/>
      <c r="B34" s="99"/>
      <c r="C34" s="99"/>
      <c r="D34" s="99"/>
      <c r="E34" s="99"/>
    </row>
    <row r="35" spans="1:5" x14ac:dyDescent="0.2">
      <c r="A35" s="99"/>
      <c r="B35" s="99"/>
      <c r="C35" s="99"/>
      <c r="D35" s="99"/>
      <c r="E35" s="99"/>
    </row>
    <row r="36" spans="1:5" x14ac:dyDescent="0.2">
      <c r="A36" s="99"/>
      <c r="B36" s="99"/>
      <c r="C36" s="99"/>
      <c r="D36" s="99"/>
      <c r="E36" s="99"/>
    </row>
    <row r="37" spans="1:5" x14ac:dyDescent="0.2">
      <c r="A37" s="99"/>
      <c r="B37" s="99"/>
      <c r="C37" s="99"/>
      <c r="D37" s="99"/>
      <c r="E37" s="99"/>
    </row>
    <row r="38" spans="1:5" x14ac:dyDescent="0.2">
      <c r="A38" s="99"/>
      <c r="B38" s="99"/>
      <c r="C38" s="99"/>
      <c r="D38" s="99"/>
      <c r="E38" s="99"/>
    </row>
    <row r="39" spans="1:5" x14ac:dyDescent="0.2">
      <c r="A39" s="99"/>
      <c r="B39" s="99"/>
      <c r="C39" s="99"/>
      <c r="D39" s="99"/>
      <c r="E39" s="99"/>
    </row>
    <row r="40" spans="1:5" x14ac:dyDescent="0.2">
      <c r="A40" s="99"/>
      <c r="B40" s="99"/>
      <c r="C40" s="99"/>
      <c r="D40" s="99"/>
      <c r="E40" s="99"/>
    </row>
    <row r="41" spans="1:5" x14ac:dyDescent="0.2">
      <c r="A41" s="99"/>
      <c r="B41" s="99"/>
      <c r="C41" s="99"/>
      <c r="D41" s="99"/>
      <c r="E41" s="99"/>
    </row>
    <row r="42" spans="1:5" x14ac:dyDescent="0.2">
      <c r="A42" s="99"/>
      <c r="B42" s="99"/>
      <c r="C42" s="99"/>
      <c r="D42" s="99"/>
      <c r="E42" s="99"/>
    </row>
    <row r="43" spans="1:5" x14ac:dyDescent="0.2">
      <c r="A43" s="99"/>
      <c r="B43" s="99"/>
      <c r="C43" s="99"/>
      <c r="D43" s="99"/>
      <c r="E43" s="99"/>
    </row>
    <row r="44" spans="1:5" x14ac:dyDescent="0.2">
      <c r="C44" s="99"/>
      <c r="D44" s="99"/>
      <c r="E44" s="9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3156-1076-1943-A59B-32B6813EB2AA}">
  <sheetPr codeName="Sheet6">
    <tabColor rgb="FFD9BF91"/>
  </sheetPr>
  <dimension ref="A1:Z133"/>
  <sheetViews>
    <sheetView showGridLines="0" tabSelected="1" zoomScale="120" zoomScaleNormal="120" workbookViewId="0">
      <selection activeCell="AA3" sqref="AA3"/>
    </sheetView>
  </sheetViews>
  <sheetFormatPr baseColWidth="10" defaultColWidth="10.83203125" defaultRowHeight="22" x14ac:dyDescent="0.3"/>
  <cols>
    <col min="1" max="1" width="4.1640625" style="169" customWidth="1"/>
    <col min="2" max="2" width="27.33203125" style="168" customWidth="1"/>
    <col min="3" max="3" width="27.33203125" style="169" customWidth="1"/>
    <col min="4" max="4" width="35.83203125" style="169" customWidth="1"/>
    <col min="5" max="5" width="44.6640625" style="169" customWidth="1"/>
    <col min="6" max="6" width="10" style="173" customWidth="1"/>
    <col min="7" max="7" width="10.83203125" style="173"/>
    <col min="8" max="8" width="10.83203125" style="169" customWidth="1"/>
    <col min="9" max="9" width="24.1640625" style="169" customWidth="1"/>
    <col min="10" max="16384" width="10.83203125" style="169"/>
  </cols>
  <sheetData>
    <row r="1" spans="1:26" x14ac:dyDescent="0.3">
      <c r="A1" s="174"/>
      <c r="B1" s="175"/>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26" ht="27" x14ac:dyDescent="0.35">
      <c r="A2" s="174"/>
      <c r="B2" s="176" t="s">
        <v>314</v>
      </c>
      <c r="C2" s="177"/>
      <c r="D2" s="178"/>
      <c r="E2" s="179"/>
      <c r="F2" s="179"/>
      <c r="G2" s="177"/>
      <c r="H2" s="177"/>
      <c r="I2" s="180" t="str">
        <f ca="1">$B$24&amp;"/"&amp;$C$24</f>
        <v>0/48</v>
      </c>
      <c r="J2" s="174"/>
      <c r="K2" s="174"/>
      <c r="L2" s="174"/>
      <c r="M2" s="174"/>
      <c r="N2" s="174"/>
      <c r="O2" s="174"/>
      <c r="P2" s="174"/>
      <c r="Q2" s="174"/>
      <c r="R2" s="174"/>
      <c r="S2" s="174"/>
      <c r="T2" s="174"/>
      <c r="U2" s="174"/>
      <c r="V2" s="174"/>
      <c r="W2" s="174"/>
      <c r="X2" s="174"/>
      <c r="Y2" s="174"/>
      <c r="Z2" s="174"/>
    </row>
    <row r="3" spans="1:26" x14ac:dyDescent="0.3">
      <c r="A3" s="174"/>
      <c r="B3" s="181" t="s">
        <v>315</v>
      </c>
      <c r="C3" s="182"/>
      <c r="D3" s="183"/>
      <c r="E3" s="184"/>
      <c r="F3" s="184"/>
      <c r="G3" s="182"/>
      <c r="H3" s="182"/>
      <c r="I3" s="185">
        <f ca="1">$D$24</f>
        <v>0</v>
      </c>
      <c r="J3" s="174"/>
      <c r="K3" s="174"/>
      <c r="L3" s="174"/>
      <c r="M3" s="174"/>
      <c r="N3" s="174"/>
      <c r="O3" s="174"/>
      <c r="P3" s="174"/>
      <c r="Q3" s="174"/>
      <c r="R3" s="174"/>
      <c r="S3" s="174"/>
      <c r="T3" s="174"/>
      <c r="U3" s="174"/>
      <c r="V3" s="174"/>
      <c r="W3" s="174"/>
      <c r="X3" s="174"/>
      <c r="Y3" s="174"/>
      <c r="Z3" s="174"/>
    </row>
    <row r="4" spans="1:26" x14ac:dyDescent="0.3">
      <c r="A4" s="174"/>
      <c r="B4" s="186" t="s">
        <v>316</v>
      </c>
      <c r="C4" s="187"/>
      <c r="D4" s="187"/>
      <c r="E4" s="188" t="str">
        <f ca="1">IFERROR(_xlfn.CONCAT("Excel version: ",INFO("release")),"Excel version: Invalid")</f>
        <v>Excel version: 16.94</v>
      </c>
      <c r="F4" s="189" t="str" cm="1">
        <f t="array" aca="1" ref="F4" ca="1">IFERROR(IF(OR(ISERROR(_xlfn.RANDARRAY()), ISERROR(INFO("osversion"))), "Error: Please use Office 2021 desktop version or newer", _xlfn.CONCAT("Operating system: ", INFO("osversion"))),"Error: Please use Office 2021 desktop version or newer")</f>
        <v>Operating system: Macintosh (ARM) Version 15.3.1 (Build 24D70)</v>
      </c>
      <c r="G4" s="189"/>
      <c r="H4" s="187"/>
      <c r="I4" s="174"/>
      <c r="J4" s="174"/>
      <c r="K4" s="174"/>
      <c r="L4" s="174"/>
      <c r="M4" s="174"/>
      <c r="N4" s="174"/>
      <c r="O4" s="174"/>
      <c r="P4" s="174"/>
      <c r="Q4" s="174"/>
      <c r="R4" s="174"/>
      <c r="S4" s="174"/>
      <c r="T4" s="174"/>
      <c r="U4" s="174"/>
      <c r="V4" s="174"/>
      <c r="W4" s="174"/>
      <c r="X4" s="174"/>
      <c r="Y4" s="174"/>
      <c r="Z4" s="174"/>
    </row>
    <row r="5" spans="1:26" ht="24" customHeight="1" x14ac:dyDescent="0.3">
      <c r="A5" s="174"/>
      <c r="B5" s="186"/>
      <c r="C5" s="187"/>
      <c r="D5" s="187"/>
      <c r="E5" s="190"/>
      <c r="F5" s="190"/>
      <c r="G5" s="191"/>
      <c r="H5" s="187"/>
      <c r="I5" s="174"/>
      <c r="J5" s="174"/>
      <c r="K5" s="174"/>
      <c r="L5" s="174"/>
      <c r="M5" s="174"/>
      <c r="N5" s="174"/>
      <c r="O5" s="174"/>
      <c r="P5" s="174"/>
      <c r="Q5" s="174"/>
      <c r="R5" s="174"/>
      <c r="S5" s="174"/>
      <c r="T5" s="174"/>
      <c r="U5" s="174"/>
      <c r="V5" s="174"/>
      <c r="W5" s="174"/>
      <c r="X5" s="174"/>
      <c r="Y5" s="174"/>
      <c r="Z5" s="174"/>
    </row>
    <row r="6" spans="1:26" ht="26" customHeight="1" x14ac:dyDescent="0.3">
      <c r="A6" s="174"/>
      <c r="B6" s="175" t="s">
        <v>339</v>
      </c>
      <c r="C6" s="174"/>
      <c r="D6" s="174"/>
      <c r="E6" s="174"/>
      <c r="F6" s="174"/>
      <c r="G6" s="174"/>
      <c r="H6" s="174"/>
      <c r="I6" s="192" t="s">
        <v>330</v>
      </c>
      <c r="J6" s="174"/>
      <c r="K6" s="174"/>
      <c r="L6" s="174"/>
      <c r="M6" s="174"/>
      <c r="N6" s="174"/>
      <c r="O6" s="174"/>
      <c r="P6" s="174"/>
      <c r="Q6" s="174"/>
      <c r="R6" s="174"/>
      <c r="S6" s="174"/>
      <c r="T6" s="174"/>
      <c r="U6" s="174"/>
      <c r="V6" s="174"/>
      <c r="W6" s="174"/>
      <c r="X6" s="174"/>
      <c r="Y6" s="174"/>
      <c r="Z6" s="174"/>
    </row>
    <row r="7" spans="1:26" ht="24" customHeight="1" x14ac:dyDescent="0.3">
      <c r="A7" s="174"/>
      <c r="B7" s="175" t="s">
        <v>337</v>
      </c>
      <c r="C7" s="174"/>
      <c r="D7" s="174"/>
      <c r="E7" s="174"/>
      <c r="F7" s="174"/>
      <c r="G7" s="174"/>
      <c r="H7" s="174"/>
      <c r="I7" s="193" t="s">
        <v>334</v>
      </c>
      <c r="J7" s="174"/>
      <c r="K7" s="174"/>
      <c r="L7" s="174"/>
      <c r="M7" s="174"/>
      <c r="N7" s="174"/>
      <c r="O7" s="174"/>
      <c r="P7" s="174"/>
      <c r="Q7" s="174"/>
      <c r="R7" s="174"/>
      <c r="S7" s="174"/>
      <c r="T7" s="174"/>
      <c r="U7" s="174"/>
      <c r="V7" s="174"/>
      <c r="W7" s="174"/>
      <c r="X7" s="174"/>
      <c r="Y7" s="174"/>
      <c r="Z7" s="174"/>
    </row>
    <row r="8" spans="1:26" ht="29" customHeight="1" x14ac:dyDescent="0.4">
      <c r="A8" s="174"/>
      <c r="B8" s="175" t="s">
        <v>335</v>
      </c>
      <c r="C8" s="194" t="str">
        <f ca="1">IF(OR($E$4="Excel version: Invalid", $F$4="Error: Please use Office 2021 desktop version or newer"), "****Error: Please use Office 2021 desktop version or newer****", "")</f>
        <v/>
      </c>
      <c r="D8" s="195"/>
      <c r="E8" s="174"/>
      <c r="F8" s="174"/>
      <c r="G8" s="174"/>
      <c r="H8" s="174"/>
      <c r="I8" s="196">
        <v>45722</v>
      </c>
      <c r="J8" s="174"/>
      <c r="K8" s="174"/>
      <c r="L8" s="174"/>
      <c r="M8" s="174"/>
      <c r="N8" s="174"/>
      <c r="O8" s="174"/>
      <c r="P8" s="174"/>
      <c r="Q8" s="174"/>
      <c r="R8" s="174"/>
      <c r="S8" s="174"/>
      <c r="T8" s="174"/>
      <c r="U8" s="174"/>
      <c r="V8" s="174"/>
      <c r="W8" s="174"/>
      <c r="X8" s="174"/>
      <c r="Y8" s="174"/>
      <c r="Z8" s="174"/>
    </row>
    <row r="9" spans="1:26" ht="22" customHeight="1" x14ac:dyDescent="0.3">
      <c r="A9" s="174"/>
      <c r="B9" s="175" t="s">
        <v>336</v>
      </c>
      <c r="C9" s="174"/>
      <c r="D9" s="174"/>
      <c r="E9" s="174"/>
      <c r="F9" s="174"/>
      <c r="G9" s="174"/>
      <c r="H9" s="174"/>
      <c r="I9" s="174"/>
      <c r="J9" s="174"/>
      <c r="K9" s="174"/>
      <c r="L9" s="174"/>
      <c r="M9" s="174"/>
      <c r="N9" s="174"/>
      <c r="O9" s="174"/>
      <c r="P9" s="174"/>
      <c r="Q9" s="174"/>
      <c r="R9" s="174"/>
      <c r="S9" s="174"/>
      <c r="T9" s="174"/>
      <c r="U9" s="174"/>
      <c r="V9" s="174"/>
      <c r="W9" s="174"/>
      <c r="X9" s="174"/>
      <c r="Y9" s="174"/>
      <c r="Z9" s="174"/>
    </row>
    <row r="10" spans="1:26" x14ac:dyDescent="0.3">
      <c r="A10" s="174"/>
      <c r="B10" s="175"/>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23" customHeight="1" thickBot="1" x14ac:dyDescent="0.35">
      <c r="A11" s="174"/>
      <c r="B11" s="197"/>
      <c r="C11" s="198"/>
      <c r="D11" s="198"/>
      <c r="E11" s="198"/>
      <c r="F11" s="198"/>
      <c r="G11" s="198"/>
      <c r="H11" s="198"/>
      <c r="I11" s="199"/>
      <c r="J11" s="174"/>
      <c r="K11" s="174"/>
      <c r="L11" s="174"/>
      <c r="M11" s="174"/>
      <c r="N11" s="174"/>
      <c r="O11" s="174"/>
      <c r="P11" s="174"/>
      <c r="Q11" s="174"/>
      <c r="R11" s="174"/>
      <c r="S11" s="174"/>
      <c r="T11" s="174"/>
      <c r="U11" s="174"/>
      <c r="V11" s="174"/>
      <c r="W11" s="174"/>
      <c r="X11" s="174"/>
      <c r="Y11" s="174"/>
      <c r="Z11" s="174"/>
    </row>
    <row r="12" spans="1:26" ht="24" thickTop="1" thickBot="1" x14ac:dyDescent="0.35">
      <c r="A12" s="174"/>
      <c r="B12" s="200" t="s">
        <v>317</v>
      </c>
      <c r="C12" s="174"/>
      <c r="D12" s="174"/>
      <c r="E12" s="174"/>
      <c r="F12" s="201">
        <v>1</v>
      </c>
      <c r="G12" s="201">
        <v>1</v>
      </c>
      <c r="H12" s="202">
        <v>2</v>
      </c>
      <c r="I12" s="203"/>
      <c r="J12" s="174"/>
      <c r="K12" s="174"/>
      <c r="L12" s="174"/>
      <c r="M12" s="174"/>
      <c r="N12" s="174"/>
      <c r="O12" s="174"/>
      <c r="P12" s="174"/>
      <c r="Q12" s="174"/>
      <c r="R12" s="174"/>
      <c r="S12" s="174"/>
      <c r="T12" s="174"/>
      <c r="U12" s="174"/>
      <c r="V12" s="174"/>
      <c r="W12" s="174"/>
      <c r="X12" s="174"/>
      <c r="Y12" s="174"/>
      <c r="Z12" s="174"/>
    </row>
    <row r="13" spans="1:26" ht="23" thickTop="1" x14ac:dyDescent="0.3">
      <c r="A13" s="174"/>
      <c r="B13" s="200"/>
      <c r="C13" s="174"/>
      <c r="D13" s="174"/>
      <c r="E13" s="174"/>
      <c r="F13" s="174"/>
      <c r="G13" s="174"/>
      <c r="H13" s="174"/>
      <c r="I13" s="203"/>
      <c r="J13" s="174"/>
      <c r="K13" s="174"/>
      <c r="L13" s="174"/>
      <c r="M13" s="174"/>
      <c r="N13" s="174"/>
      <c r="O13" s="174"/>
      <c r="P13" s="174"/>
      <c r="Q13" s="174"/>
      <c r="R13" s="174"/>
      <c r="S13" s="174"/>
      <c r="T13" s="174"/>
      <c r="U13" s="174"/>
      <c r="V13" s="174"/>
      <c r="W13" s="174"/>
      <c r="X13" s="174"/>
      <c r="Y13" s="174"/>
      <c r="Z13" s="174"/>
    </row>
    <row r="14" spans="1:26" x14ac:dyDescent="0.3">
      <c r="A14" s="174"/>
      <c r="B14" s="200" t="s">
        <v>318</v>
      </c>
      <c r="C14" s="174"/>
      <c r="D14" s="174"/>
      <c r="E14" s="174"/>
      <c r="F14" s="204"/>
      <c r="G14" s="174"/>
      <c r="H14" s="174"/>
      <c r="I14" s="203"/>
      <c r="J14" s="174"/>
      <c r="K14" s="174"/>
      <c r="L14" s="174"/>
      <c r="M14" s="174"/>
      <c r="N14" s="174"/>
      <c r="O14" s="174"/>
      <c r="P14" s="174"/>
      <c r="Q14" s="174"/>
      <c r="R14" s="174"/>
      <c r="S14" s="174"/>
      <c r="T14" s="174"/>
      <c r="U14" s="174"/>
      <c r="V14" s="174"/>
      <c r="W14" s="174"/>
      <c r="X14" s="174"/>
      <c r="Y14" s="174"/>
      <c r="Z14" s="174"/>
    </row>
    <row r="15" spans="1:26" x14ac:dyDescent="0.3">
      <c r="A15" s="174"/>
      <c r="B15" s="200"/>
      <c r="C15" s="174"/>
      <c r="D15" s="174"/>
      <c r="E15" s="174"/>
      <c r="F15" s="204"/>
      <c r="G15" s="174"/>
      <c r="H15" s="174"/>
      <c r="I15" s="203"/>
      <c r="J15" s="174"/>
      <c r="K15" s="174"/>
      <c r="L15" s="174"/>
      <c r="M15" s="174"/>
      <c r="N15" s="174"/>
      <c r="O15" s="174"/>
      <c r="P15" s="174"/>
      <c r="Q15" s="174"/>
      <c r="R15" s="174"/>
      <c r="S15" s="174"/>
      <c r="T15" s="174"/>
      <c r="U15" s="174"/>
      <c r="V15" s="174"/>
      <c r="W15" s="174"/>
      <c r="X15" s="174"/>
      <c r="Y15" s="174"/>
      <c r="Z15" s="174"/>
    </row>
    <row r="16" spans="1:26" x14ac:dyDescent="0.3">
      <c r="A16" s="174"/>
      <c r="B16" s="200" t="s">
        <v>319</v>
      </c>
      <c r="C16" s="174"/>
      <c r="D16" s="174"/>
      <c r="E16" s="187"/>
      <c r="F16" s="205">
        <v>5</v>
      </c>
      <c r="G16" s="174"/>
      <c r="H16" s="174"/>
      <c r="I16" s="203"/>
      <c r="J16" s="174"/>
      <c r="K16" s="174"/>
      <c r="L16" s="174"/>
      <c r="M16" s="174"/>
      <c r="N16" s="174"/>
      <c r="O16" s="174"/>
      <c r="P16" s="174"/>
      <c r="Q16" s="174"/>
      <c r="R16" s="174"/>
      <c r="S16" s="174"/>
      <c r="T16" s="174"/>
      <c r="U16" s="174"/>
      <c r="V16" s="174"/>
      <c r="W16" s="174"/>
      <c r="X16" s="174"/>
      <c r="Y16" s="174"/>
      <c r="Z16" s="174"/>
    </row>
    <row r="17" spans="1:26" ht="23" customHeight="1" x14ac:dyDescent="0.3">
      <c r="A17" s="174"/>
      <c r="B17" s="206"/>
      <c r="C17" s="207"/>
      <c r="D17" s="207"/>
      <c r="E17" s="207"/>
      <c r="F17" s="207"/>
      <c r="G17" s="207"/>
      <c r="H17" s="207"/>
      <c r="I17" s="208"/>
      <c r="J17" s="174"/>
      <c r="K17" s="174"/>
      <c r="L17" s="174"/>
      <c r="M17" s="174"/>
      <c r="N17" s="174"/>
      <c r="O17" s="174"/>
      <c r="P17" s="174"/>
      <c r="Q17" s="174"/>
      <c r="R17" s="174"/>
      <c r="S17" s="174"/>
      <c r="T17" s="174"/>
      <c r="U17" s="174"/>
      <c r="V17" s="174"/>
      <c r="W17" s="174"/>
      <c r="X17" s="174"/>
      <c r="Y17" s="174"/>
      <c r="Z17" s="174"/>
    </row>
    <row r="18" spans="1:26" x14ac:dyDescent="0.3">
      <c r="A18" s="174"/>
      <c r="B18" s="175"/>
      <c r="C18" s="174"/>
      <c r="D18" s="174"/>
      <c r="E18" s="209"/>
      <c r="F18" s="174"/>
      <c r="G18" s="174"/>
      <c r="H18" s="174"/>
      <c r="I18" s="174"/>
      <c r="J18" s="174"/>
      <c r="K18" s="174"/>
      <c r="L18" s="174"/>
      <c r="M18" s="174"/>
      <c r="N18" s="174"/>
      <c r="O18" s="174"/>
      <c r="P18" s="174"/>
      <c r="Q18" s="174"/>
      <c r="R18" s="174"/>
      <c r="S18" s="174"/>
      <c r="T18" s="174"/>
      <c r="U18" s="174"/>
      <c r="V18" s="174"/>
      <c r="W18" s="174"/>
      <c r="X18" s="174"/>
      <c r="Y18" s="174"/>
      <c r="Z18" s="174"/>
    </row>
    <row r="19" spans="1:26" x14ac:dyDescent="0.3">
      <c r="A19" s="174"/>
      <c r="B19" s="175" t="s">
        <v>320</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row>
    <row r="20" spans="1:26" x14ac:dyDescent="0.3">
      <c r="A20" s="174"/>
      <c r="B20" s="210" t="s">
        <v>321</v>
      </c>
      <c r="C20" s="210" t="s">
        <v>322</v>
      </c>
      <c r="D20" s="210" t="s">
        <v>323</v>
      </c>
      <c r="E20" s="210" t="s">
        <v>324</v>
      </c>
      <c r="F20" s="209"/>
      <c r="G20" s="174"/>
      <c r="H20" s="174"/>
      <c r="I20" s="174"/>
      <c r="J20" s="174"/>
      <c r="K20" s="174"/>
      <c r="L20" s="174"/>
      <c r="M20" s="174"/>
      <c r="N20" s="174"/>
      <c r="O20" s="174"/>
      <c r="P20" s="174"/>
      <c r="Q20" s="174"/>
      <c r="R20" s="174"/>
      <c r="S20" s="174"/>
      <c r="T20" s="174"/>
      <c r="U20" s="174"/>
      <c r="V20" s="174"/>
      <c r="W20" s="174"/>
      <c r="X20" s="174"/>
      <c r="Y20" s="174"/>
      <c r="Z20" s="174"/>
    </row>
    <row r="21" spans="1:26" x14ac:dyDescent="0.3">
      <c r="A21" s="174"/>
      <c r="B21" s="211">
        <f ca="1">'Frequency DistributionSC'!$A$2</f>
        <v>0</v>
      </c>
      <c r="C21" s="211">
        <f>'Frequency DistributionSC'!$B$2</f>
        <v>21</v>
      </c>
      <c r="D21" s="212" t="s">
        <v>331</v>
      </c>
      <c r="E21" s="212"/>
      <c r="F21" s="213" t="str" cm="1">
        <f t="array" ref="F21">_xlfn.IFS(ROW('Frequency Distribution'!A100)&lt;100,"A row has been deleted",COLUMN('Frequency Distribution'!BB1)&lt;54,"A column has been deleted",ROW('Frequency Distribution'!A100)&gt;100,"A row has been inserted",COLUMN('Frequency Distribution'!BB1)&gt;54,"A column has been inserted",TRUE=TRUE,"")</f>
        <v/>
      </c>
      <c r="G21" s="213"/>
      <c r="H21" s="213"/>
      <c r="I21" s="174"/>
      <c r="J21" s="174"/>
      <c r="K21" s="174"/>
      <c r="L21" s="174"/>
      <c r="M21" s="174"/>
      <c r="N21" s="174"/>
      <c r="O21" s="174"/>
      <c r="P21" s="174"/>
      <c r="Q21" s="174"/>
      <c r="R21" s="174"/>
      <c r="S21" s="174"/>
      <c r="T21" s="174"/>
      <c r="U21" s="174"/>
      <c r="V21" s="174"/>
      <c r="W21" s="174"/>
      <c r="X21" s="174"/>
      <c r="Y21" s="174"/>
      <c r="Z21" s="174"/>
    </row>
    <row r="22" spans="1:26" x14ac:dyDescent="0.3">
      <c r="A22" s="174"/>
      <c r="B22" s="211">
        <f ca="1">'Weighted AverageSC'!$A$2</f>
        <v>0</v>
      </c>
      <c r="C22" s="211">
        <f>'Weighted AverageSC'!$B$2</f>
        <v>27</v>
      </c>
      <c r="D22" s="212" t="s">
        <v>333</v>
      </c>
      <c r="E22" s="212"/>
      <c r="F22" s="213" t="str" cm="1">
        <f t="array" ref="F22">_xlfn.IFS(ROW('Weighted Average'!A100)&lt;100,"A row has been deleted",COLUMN('Weighted Average'!BB1)&lt;54,"A column has been deleted",ROW('Weighted Average'!A100)&gt;100,"A row has been inserted",COLUMN('Weighted Average'!BB1)&gt;54,"A column has been inserted",TRUE=TRUE,"")</f>
        <v/>
      </c>
      <c r="G22" s="213"/>
      <c r="H22" s="213"/>
      <c r="I22" s="174"/>
      <c r="J22" s="174"/>
      <c r="K22" s="174"/>
      <c r="L22" s="174"/>
      <c r="M22" s="174"/>
      <c r="N22" s="174"/>
      <c r="O22" s="174"/>
      <c r="P22" s="174"/>
      <c r="Q22" s="174"/>
      <c r="R22" s="174"/>
      <c r="S22" s="174"/>
      <c r="T22" s="174"/>
      <c r="U22" s="174"/>
      <c r="V22" s="174"/>
      <c r="W22" s="174"/>
      <c r="X22" s="174"/>
      <c r="Y22" s="174"/>
      <c r="Z22" s="174"/>
    </row>
    <row r="23" spans="1:26" x14ac:dyDescent="0.3">
      <c r="A23" s="174"/>
      <c r="B23" s="191"/>
      <c r="C23" s="191"/>
      <c r="D23" s="191"/>
      <c r="E23" s="191"/>
      <c r="F23" s="213"/>
      <c r="G23" s="213"/>
      <c r="H23" s="213"/>
      <c r="I23" s="174"/>
      <c r="J23" s="174"/>
      <c r="K23" s="174"/>
      <c r="L23" s="174"/>
      <c r="M23" s="174"/>
      <c r="N23" s="174"/>
      <c r="O23" s="174"/>
      <c r="P23" s="174"/>
      <c r="Q23" s="174"/>
      <c r="R23" s="174"/>
      <c r="S23" s="174"/>
      <c r="T23" s="174"/>
      <c r="U23" s="174"/>
      <c r="V23" s="174"/>
      <c r="W23" s="174"/>
      <c r="X23" s="174"/>
      <c r="Y23" s="174"/>
      <c r="Z23" s="174"/>
    </row>
    <row r="24" spans="1:26" x14ac:dyDescent="0.3">
      <c r="A24" s="174"/>
      <c r="B24" s="214">
        <f ca="1">SUM(B21:B22)</f>
        <v>0</v>
      </c>
      <c r="C24" s="214">
        <f>SUM(C21:C22)</f>
        <v>48</v>
      </c>
      <c r="D24" s="215">
        <f ca="1">IFERROR(ROUNDUP($B$24/$C$24,3),0)</f>
        <v>0</v>
      </c>
      <c r="E24" s="191"/>
      <c r="F24" s="213"/>
      <c r="G24" s="213"/>
      <c r="H24" s="213"/>
      <c r="I24" s="174"/>
      <c r="J24" s="174"/>
      <c r="K24" s="174"/>
      <c r="L24" s="174"/>
      <c r="M24" s="174"/>
      <c r="N24" s="174"/>
      <c r="O24" s="174"/>
      <c r="P24" s="174"/>
      <c r="Q24" s="174"/>
      <c r="R24" s="174"/>
      <c r="S24" s="174"/>
      <c r="T24" s="174"/>
      <c r="U24" s="174"/>
      <c r="V24" s="174"/>
      <c r="W24" s="174"/>
      <c r="X24" s="174"/>
      <c r="Y24" s="174"/>
      <c r="Z24" s="174"/>
    </row>
    <row r="25" spans="1:26" x14ac:dyDescent="0.3">
      <c r="A25" s="174"/>
      <c r="B25" s="191"/>
      <c r="C25" s="191"/>
      <c r="D25" s="191"/>
      <c r="E25" s="191"/>
      <c r="F25" s="213"/>
      <c r="G25" s="213"/>
      <c r="H25" s="213"/>
      <c r="I25" s="174"/>
      <c r="J25" s="174"/>
      <c r="K25" s="174"/>
      <c r="L25" s="174"/>
      <c r="M25" s="174"/>
      <c r="N25" s="174"/>
      <c r="O25" s="174"/>
      <c r="P25" s="174"/>
      <c r="Q25" s="174"/>
      <c r="R25" s="174"/>
      <c r="S25" s="174"/>
      <c r="T25" s="174"/>
      <c r="U25" s="174"/>
      <c r="V25" s="174"/>
      <c r="W25" s="174"/>
      <c r="X25" s="174"/>
      <c r="Y25" s="174"/>
      <c r="Z25" s="174"/>
    </row>
    <row r="26" spans="1:26" x14ac:dyDescent="0.3">
      <c r="A26" s="174"/>
      <c r="B26" s="191"/>
      <c r="C26" s="191"/>
      <c r="D26" s="191"/>
      <c r="E26" s="191"/>
      <c r="F26" s="213"/>
      <c r="G26" s="213"/>
      <c r="H26" s="213"/>
      <c r="I26" s="174"/>
      <c r="J26" s="174"/>
      <c r="K26" s="174"/>
      <c r="L26" s="174"/>
      <c r="M26" s="174"/>
      <c r="N26" s="174"/>
      <c r="O26" s="174"/>
      <c r="P26" s="174"/>
      <c r="Q26" s="174"/>
      <c r="R26" s="174"/>
      <c r="S26" s="174"/>
      <c r="T26" s="174"/>
      <c r="U26" s="174"/>
      <c r="V26" s="174"/>
      <c r="W26" s="174"/>
      <c r="X26" s="174"/>
      <c r="Y26" s="174"/>
      <c r="Z26" s="174"/>
    </row>
    <row r="27" spans="1:26" x14ac:dyDescent="0.3">
      <c r="A27" s="174"/>
      <c r="B27" s="186"/>
      <c r="C27" s="216"/>
      <c r="D27" s="216"/>
      <c r="E27" s="216"/>
      <c r="F27" s="213"/>
      <c r="G27" s="213"/>
      <c r="H27" s="213"/>
      <c r="I27" s="174"/>
      <c r="J27" s="174"/>
      <c r="K27" s="174"/>
      <c r="L27" s="174"/>
      <c r="M27" s="174"/>
      <c r="N27" s="174"/>
      <c r="O27" s="174"/>
      <c r="P27" s="174"/>
      <c r="Q27" s="174"/>
      <c r="R27" s="174"/>
      <c r="S27" s="174"/>
      <c r="T27" s="174"/>
      <c r="U27" s="174"/>
      <c r="V27" s="174"/>
      <c r="W27" s="174"/>
      <c r="X27" s="174"/>
      <c r="Y27" s="174"/>
      <c r="Z27" s="174"/>
    </row>
    <row r="28" spans="1:26" x14ac:dyDescent="0.3">
      <c r="A28" s="174"/>
      <c r="B28" s="186"/>
      <c r="C28" s="216"/>
      <c r="D28" s="216"/>
      <c r="E28" s="216"/>
      <c r="F28" s="213"/>
      <c r="G28" s="213"/>
      <c r="H28" s="213"/>
      <c r="I28" s="174"/>
      <c r="J28" s="174"/>
      <c r="K28" s="174"/>
      <c r="L28" s="174"/>
      <c r="M28" s="174"/>
      <c r="N28" s="174"/>
      <c r="O28" s="174"/>
      <c r="P28" s="174"/>
      <c r="Q28" s="174"/>
      <c r="R28" s="174"/>
      <c r="S28" s="174"/>
      <c r="T28" s="174"/>
      <c r="U28" s="174"/>
      <c r="V28" s="174"/>
      <c r="W28" s="174"/>
      <c r="X28" s="174"/>
      <c r="Y28" s="174"/>
      <c r="Z28" s="174"/>
    </row>
    <row r="29" spans="1:26" x14ac:dyDescent="0.3">
      <c r="A29" s="174"/>
      <c r="B29" s="186"/>
      <c r="C29" s="216"/>
      <c r="D29" s="216"/>
      <c r="E29" s="216"/>
      <c r="F29" s="213"/>
      <c r="G29" s="213"/>
      <c r="H29" s="213"/>
      <c r="I29" s="174"/>
      <c r="J29" s="174"/>
      <c r="K29" s="174"/>
      <c r="L29" s="174"/>
      <c r="M29" s="174"/>
      <c r="N29" s="174"/>
      <c r="O29" s="174"/>
      <c r="P29" s="174"/>
      <c r="Q29" s="174"/>
      <c r="R29" s="174"/>
      <c r="S29" s="174"/>
      <c r="T29" s="174"/>
      <c r="U29" s="174"/>
      <c r="V29" s="174"/>
      <c r="W29" s="174"/>
      <c r="X29" s="174"/>
      <c r="Y29" s="174"/>
      <c r="Z29" s="174"/>
    </row>
    <row r="30" spans="1:26" x14ac:dyDescent="0.3">
      <c r="A30" s="174"/>
      <c r="B30" s="186"/>
      <c r="C30" s="216"/>
      <c r="D30" s="216"/>
      <c r="E30" s="216"/>
      <c r="F30" s="213"/>
      <c r="G30" s="213"/>
      <c r="H30" s="213"/>
      <c r="I30" s="174"/>
      <c r="J30" s="174"/>
      <c r="K30" s="174"/>
      <c r="L30" s="174"/>
      <c r="M30" s="174"/>
      <c r="N30" s="174"/>
      <c r="O30" s="174"/>
      <c r="P30" s="174"/>
      <c r="Q30" s="174"/>
      <c r="R30" s="174"/>
      <c r="S30" s="174"/>
      <c r="T30" s="174"/>
      <c r="U30" s="174"/>
      <c r="V30" s="174"/>
      <c r="W30" s="174"/>
      <c r="X30" s="174"/>
      <c r="Y30" s="174"/>
      <c r="Z30" s="174"/>
    </row>
    <row r="31" spans="1:26" x14ac:dyDescent="0.3">
      <c r="A31" s="174"/>
      <c r="B31" s="186"/>
      <c r="C31" s="216"/>
      <c r="D31" s="216"/>
      <c r="E31" s="216"/>
      <c r="F31" s="213"/>
      <c r="G31" s="213"/>
      <c r="H31" s="213"/>
      <c r="I31" s="174"/>
      <c r="J31" s="174"/>
      <c r="K31" s="174"/>
      <c r="L31" s="174"/>
      <c r="M31" s="174"/>
      <c r="N31" s="174"/>
      <c r="O31" s="174"/>
      <c r="P31" s="174"/>
      <c r="Q31" s="174"/>
      <c r="R31" s="174"/>
      <c r="S31" s="174"/>
      <c r="T31" s="174"/>
      <c r="U31" s="174"/>
      <c r="V31" s="174"/>
      <c r="W31" s="174"/>
      <c r="X31" s="174"/>
      <c r="Y31" s="174"/>
      <c r="Z31" s="174"/>
    </row>
    <row r="32" spans="1:26" x14ac:dyDescent="0.3">
      <c r="A32" s="174"/>
      <c r="B32" s="186"/>
      <c r="C32" s="216"/>
      <c r="D32" s="216"/>
      <c r="E32" s="216"/>
      <c r="F32" s="213"/>
      <c r="G32" s="213"/>
      <c r="H32" s="213"/>
      <c r="I32" s="174"/>
      <c r="J32" s="174"/>
      <c r="K32" s="174"/>
      <c r="L32" s="174"/>
      <c r="M32" s="174"/>
      <c r="N32" s="174"/>
      <c r="O32" s="174"/>
      <c r="P32" s="174"/>
      <c r="Q32" s="174"/>
      <c r="R32" s="174"/>
      <c r="S32" s="174"/>
      <c r="T32" s="174"/>
      <c r="U32" s="174"/>
      <c r="V32" s="174"/>
      <c r="W32" s="174"/>
      <c r="X32" s="174"/>
      <c r="Y32" s="174"/>
      <c r="Z32" s="174"/>
    </row>
    <row r="33" spans="1:26" x14ac:dyDescent="0.3">
      <c r="A33" s="174"/>
      <c r="B33" s="186"/>
      <c r="C33" s="216"/>
      <c r="D33" s="216"/>
      <c r="E33" s="216"/>
      <c r="F33" s="213"/>
      <c r="G33" s="213"/>
      <c r="H33" s="213"/>
      <c r="I33" s="174"/>
      <c r="J33" s="174"/>
      <c r="K33" s="174"/>
      <c r="L33" s="174"/>
      <c r="M33" s="174"/>
      <c r="N33" s="174"/>
      <c r="O33" s="174"/>
      <c r="P33" s="174"/>
      <c r="Q33" s="174"/>
      <c r="R33" s="174"/>
      <c r="S33" s="174"/>
      <c r="T33" s="174"/>
      <c r="U33" s="174"/>
      <c r="V33" s="174"/>
      <c r="W33" s="174"/>
      <c r="X33" s="174"/>
      <c r="Y33" s="174"/>
      <c r="Z33" s="174"/>
    </row>
    <row r="34" spans="1:26" x14ac:dyDescent="0.3">
      <c r="A34" s="174"/>
      <c r="B34" s="186"/>
      <c r="C34" s="216"/>
      <c r="D34" s="216"/>
      <c r="E34" s="216"/>
      <c r="F34" s="213"/>
      <c r="G34" s="213"/>
      <c r="H34" s="213"/>
      <c r="I34" s="174"/>
      <c r="J34" s="174"/>
      <c r="K34" s="174"/>
      <c r="L34" s="174"/>
      <c r="M34" s="174"/>
      <c r="N34" s="174"/>
      <c r="O34" s="174"/>
      <c r="P34" s="174"/>
      <c r="Q34" s="174"/>
      <c r="R34" s="174"/>
      <c r="S34" s="174"/>
      <c r="T34" s="174"/>
      <c r="U34" s="174"/>
      <c r="V34" s="174"/>
      <c r="W34" s="174"/>
      <c r="X34" s="174"/>
      <c r="Y34" s="174"/>
      <c r="Z34" s="174"/>
    </row>
    <row r="35" spans="1:26" x14ac:dyDescent="0.3">
      <c r="A35" s="174"/>
      <c r="B35" s="186"/>
      <c r="C35" s="216"/>
      <c r="D35" s="216"/>
      <c r="E35" s="216"/>
      <c r="F35" s="213"/>
      <c r="G35" s="213"/>
      <c r="H35" s="213"/>
      <c r="I35" s="174"/>
      <c r="J35" s="174"/>
      <c r="K35" s="174"/>
      <c r="L35" s="174"/>
      <c r="M35" s="174"/>
      <c r="N35" s="174"/>
      <c r="O35" s="174"/>
      <c r="P35" s="174"/>
      <c r="Q35" s="174"/>
      <c r="R35" s="174"/>
      <c r="S35" s="174"/>
      <c r="T35" s="174"/>
      <c r="U35" s="174"/>
      <c r="V35" s="174"/>
      <c r="W35" s="174"/>
      <c r="X35" s="174"/>
      <c r="Y35" s="174"/>
      <c r="Z35" s="174"/>
    </row>
    <row r="36" spans="1:26" x14ac:dyDescent="0.3">
      <c r="A36" s="174"/>
      <c r="B36" s="217" t="s">
        <v>338</v>
      </c>
      <c r="C36" s="216"/>
      <c r="D36" s="216"/>
      <c r="E36" s="216"/>
      <c r="F36" s="213"/>
      <c r="G36" s="213"/>
      <c r="H36" s="213"/>
      <c r="I36" s="174"/>
      <c r="J36" s="174"/>
      <c r="K36" s="174"/>
      <c r="L36" s="174"/>
      <c r="M36" s="174"/>
      <c r="N36" s="174"/>
      <c r="O36" s="174"/>
      <c r="P36" s="174"/>
      <c r="Q36" s="174"/>
      <c r="R36" s="174"/>
      <c r="S36" s="174"/>
      <c r="T36" s="174"/>
      <c r="U36" s="174"/>
      <c r="V36" s="174"/>
      <c r="W36" s="174"/>
      <c r="X36" s="174"/>
      <c r="Y36" s="174"/>
      <c r="Z36" s="174"/>
    </row>
    <row r="37" spans="1:26" x14ac:dyDescent="0.3">
      <c r="A37" s="174"/>
      <c r="B37" s="186"/>
      <c r="C37" s="216"/>
      <c r="D37" s="216"/>
      <c r="E37" s="216"/>
      <c r="F37" s="213"/>
      <c r="G37" s="213"/>
      <c r="H37" s="213"/>
      <c r="I37" s="174"/>
      <c r="J37" s="174"/>
      <c r="K37" s="174"/>
      <c r="L37" s="174"/>
      <c r="M37" s="174"/>
      <c r="N37" s="174"/>
      <c r="O37" s="174"/>
      <c r="P37" s="174"/>
      <c r="Q37" s="174"/>
      <c r="R37" s="174"/>
      <c r="S37" s="174"/>
      <c r="T37" s="174"/>
      <c r="U37" s="174"/>
      <c r="V37" s="174"/>
      <c r="W37" s="174"/>
      <c r="X37" s="174"/>
      <c r="Y37" s="174"/>
      <c r="Z37" s="174"/>
    </row>
    <row r="38" spans="1:26" x14ac:dyDescent="0.3">
      <c r="A38" s="174"/>
      <c r="B38" s="186"/>
      <c r="C38" s="216"/>
      <c r="D38" s="216"/>
      <c r="E38" s="216"/>
      <c r="F38" s="213"/>
      <c r="G38" s="213"/>
      <c r="H38" s="213"/>
      <c r="I38" s="174"/>
      <c r="J38" s="174"/>
      <c r="K38" s="174"/>
      <c r="L38" s="174"/>
      <c r="M38" s="174"/>
      <c r="N38" s="174"/>
      <c r="O38" s="174"/>
      <c r="P38" s="174"/>
      <c r="Q38" s="174"/>
      <c r="R38" s="174"/>
      <c r="S38" s="174"/>
      <c r="T38" s="174"/>
      <c r="U38" s="174"/>
      <c r="V38" s="174"/>
      <c r="W38" s="174"/>
      <c r="X38" s="174"/>
      <c r="Y38" s="174"/>
      <c r="Z38" s="174"/>
    </row>
    <row r="39" spans="1:26" x14ac:dyDescent="0.3">
      <c r="A39" s="174"/>
      <c r="B39" s="186"/>
      <c r="C39" s="216"/>
      <c r="D39" s="216"/>
      <c r="E39" s="216"/>
      <c r="F39" s="213"/>
      <c r="G39" s="213"/>
      <c r="H39" s="213"/>
      <c r="I39" s="174"/>
      <c r="J39" s="174"/>
      <c r="K39" s="174"/>
      <c r="L39" s="174"/>
      <c r="M39" s="174"/>
      <c r="N39" s="174"/>
      <c r="O39" s="174"/>
      <c r="P39" s="174"/>
      <c r="Q39" s="174"/>
      <c r="R39" s="174"/>
      <c r="S39" s="174"/>
      <c r="T39" s="174"/>
      <c r="U39" s="174"/>
      <c r="V39" s="174"/>
      <c r="W39" s="174"/>
      <c r="X39" s="174"/>
      <c r="Y39" s="174"/>
      <c r="Z39" s="174"/>
    </row>
    <row r="40" spans="1:26" x14ac:dyDescent="0.3">
      <c r="A40" s="174"/>
      <c r="B40" s="186"/>
      <c r="C40" s="216"/>
      <c r="D40" s="216"/>
      <c r="E40" s="216"/>
      <c r="F40" s="213"/>
      <c r="G40" s="213"/>
      <c r="H40" s="213"/>
      <c r="I40" s="174"/>
      <c r="J40" s="174"/>
      <c r="K40" s="174"/>
      <c r="L40" s="174"/>
      <c r="M40" s="174"/>
      <c r="N40" s="174"/>
      <c r="O40" s="174"/>
      <c r="P40" s="174"/>
      <c r="Q40" s="174"/>
      <c r="R40" s="174"/>
      <c r="S40" s="174"/>
      <c r="T40" s="174"/>
      <c r="U40" s="174"/>
      <c r="V40" s="174"/>
      <c r="W40" s="174"/>
      <c r="X40" s="174"/>
      <c r="Y40" s="174"/>
      <c r="Z40" s="174"/>
    </row>
    <row r="41" spans="1:26" x14ac:dyDescent="0.3">
      <c r="A41" s="174"/>
      <c r="B41" s="186"/>
      <c r="C41" s="216"/>
      <c r="D41" s="216"/>
      <c r="E41" s="216"/>
      <c r="F41" s="213"/>
      <c r="G41" s="213"/>
      <c r="H41" s="213"/>
      <c r="I41" s="174"/>
      <c r="J41" s="174"/>
      <c r="K41" s="174"/>
      <c r="L41" s="174"/>
      <c r="M41" s="174"/>
      <c r="N41" s="174"/>
      <c r="O41" s="174"/>
      <c r="P41" s="174"/>
      <c r="Q41" s="174"/>
      <c r="R41" s="174"/>
      <c r="S41" s="174"/>
      <c r="T41" s="174"/>
      <c r="U41" s="174"/>
      <c r="V41" s="174"/>
      <c r="W41" s="174"/>
      <c r="X41" s="174"/>
      <c r="Y41" s="174"/>
      <c r="Z41" s="174"/>
    </row>
    <row r="42" spans="1:26" x14ac:dyDescent="0.3">
      <c r="A42" s="174"/>
      <c r="B42" s="186"/>
      <c r="C42" s="216"/>
      <c r="D42" s="216"/>
      <c r="E42" s="216"/>
      <c r="F42" s="213"/>
      <c r="G42" s="213"/>
      <c r="H42" s="213"/>
      <c r="I42" s="174"/>
      <c r="J42" s="174"/>
      <c r="K42" s="174"/>
      <c r="L42" s="174"/>
      <c r="M42" s="174"/>
      <c r="N42" s="174"/>
      <c r="O42" s="174"/>
      <c r="P42" s="174"/>
      <c r="Q42" s="174"/>
      <c r="R42" s="174"/>
      <c r="S42" s="174"/>
      <c r="T42" s="174"/>
      <c r="U42" s="174"/>
      <c r="V42" s="174"/>
      <c r="W42" s="174"/>
      <c r="X42" s="174"/>
      <c r="Y42" s="174"/>
      <c r="Z42" s="174"/>
    </row>
    <row r="43" spans="1:26" x14ac:dyDescent="0.3">
      <c r="A43" s="174"/>
      <c r="B43" s="186"/>
      <c r="C43" s="216"/>
      <c r="D43" s="216"/>
      <c r="E43" s="216"/>
      <c r="F43" s="213"/>
      <c r="G43" s="213"/>
      <c r="H43" s="213"/>
      <c r="I43" s="174"/>
      <c r="J43" s="174"/>
      <c r="K43" s="174"/>
      <c r="L43" s="174"/>
      <c r="M43" s="174"/>
      <c r="N43" s="174"/>
      <c r="O43" s="174"/>
      <c r="P43" s="174"/>
      <c r="Q43" s="174"/>
      <c r="R43" s="174"/>
      <c r="S43" s="174"/>
      <c r="T43" s="174"/>
      <c r="U43" s="174"/>
      <c r="V43" s="174"/>
      <c r="W43" s="174"/>
      <c r="X43" s="174"/>
      <c r="Y43" s="174"/>
      <c r="Z43" s="174"/>
    </row>
    <row r="44" spans="1:26" x14ac:dyDescent="0.3">
      <c r="A44" s="174"/>
      <c r="B44" s="186"/>
      <c r="C44" s="216"/>
      <c r="D44" s="216"/>
      <c r="E44" s="216"/>
      <c r="F44" s="213"/>
      <c r="G44" s="213"/>
      <c r="H44" s="213"/>
      <c r="I44" s="174"/>
      <c r="J44" s="174"/>
      <c r="K44" s="174"/>
      <c r="L44" s="174"/>
      <c r="M44" s="174"/>
      <c r="N44" s="174"/>
      <c r="O44" s="174"/>
      <c r="P44" s="174"/>
      <c r="Q44" s="174"/>
      <c r="R44" s="174"/>
      <c r="S44" s="174"/>
      <c r="T44" s="174"/>
      <c r="U44" s="174"/>
      <c r="V44" s="174"/>
      <c r="W44" s="174"/>
      <c r="X44" s="174"/>
      <c r="Y44" s="174"/>
      <c r="Z44" s="174"/>
    </row>
    <row r="45" spans="1:26" x14ac:dyDescent="0.3">
      <c r="A45" s="174"/>
      <c r="B45" s="186"/>
      <c r="C45" s="216"/>
      <c r="D45" s="216"/>
      <c r="E45" s="216"/>
      <c r="F45" s="213"/>
      <c r="G45" s="213"/>
      <c r="H45" s="213"/>
      <c r="I45" s="174"/>
      <c r="J45" s="174"/>
      <c r="K45" s="174"/>
      <c r="L45" s="174"/>
      <c r="M45" s="174"/>
      <c r="N45" s="174"/>
      <c r="O45" s="174"/>
      <c r="P45" s="174"/>
      <c r="Q45" s="174"/>
      <c r="R45" s="174"/>
      <c r="S45" s="174"/>
      <c r="T45" s="174"/>
      <c r="U45" s="174"/>
      <c r="V45" s="174"/>
      <c r="W45" s="174"/>
      <c r="X45" s="174"/>
      <c r="Y45" s="174"/>
      <c r="Z45" s="174"/>
    </row>
    <row r="46" spans="1:26" x14ac:dyDescent="0.3">
      <c r="A46" s="174"/>
      <c r="B46" s="186"/>
      <c r="C46" s="216"/>
      <c r="D46" s="216"/>
      <c r="E46" s="216"/>
      <c r="F46" s="213"/>
      <c r="G46" s="213"/>
      <c r="H46" s="213"/>
      <c r="I46" s="174"/>
      <c r="J46" s="174"/>
      <c r="K46" s="174"/>
      <c r="L46" s="174"/>
      <c r="M46" s="174"/>
      <c r="N46" s="174"/>
      <c r="O46" s="174"/>
      <c r="P46" s="174"/>
      <c r="Q46" s="174"/>
      <c r="R46" s="174"/>
      <c r="S46" s="174"/>
      <c r="T46" s="174"/>
      <c r="U46" s="174"/>
      <c r="V46" s="174"/>
      <c r="W46" s="174"/>
      <c r="X46" s="174"/>
      <c r="Y46" s="174"/>
      <c r="Z46" s="174"/>
    </row>
    <row r="47" spans="1:26" x14ac:dyDescent="0.3">
      <c r="A47" s="174"/>
      <c r="B47" s="186"/>
      <c r="C47" s="216"/>
      <c r="D47" s="216"/>
      <c r="E47" s="216"/>
      <c r="F47" s="213"/>
      <c r="G47" s="213"/>
      <c r="H47" s="213"/>
      <c r="I47" s="174"/>
      <c r="J47" s="174"/>
      <c r="K47" s="174"/>
      <c r="L47" s="174"/>
      <c r="M47" s="174"/>
      <c r="N47" s="174"/>
      <c r="O47" s="174"/>
      <c r="P47" s="174"/>
      <c r="Q47" s="174"/>
      <c r="R47" s="174"/>
      <c r="S47" s="174"/>
      <c r="T47" s="174"/>
      <c r="U47" s="174"/>
      <c r="V47" s="174"/>
      <c r="W47" s="174"/>
      <c r="X47" s="174"/>
      <c r="Y47" s="174"/>
      <c r="Z47" s="174"/>
    </row>
    <row r="48" spans="1:26" x14ac:dyDescent="0.3">
      <c r="A48" s="174"/>
      <c r="B48" s="186"/>
      <c r="C48" s="216"/>
      <c r="D48" s="216"/>
      <c r="E48" s="216"/>
      <c r="F48" s="213"/>
      <c r="G48" s="213"/>
      <c r="H48" s="213"/>
      <c r="I48" s="174"/>
      <c r="J48" s="174"/>
      <c r="K48" s="174"/>
      <c r="L48" s="174"/>
      <c r="M48" s="174"/>
      <c r="N48" s="174"/>
      <c r="O48" s="174"/>
      <c r="P48" s="174"/>
      <c r="Q48" s="174"/>
      <c r="R48" s="174"/>
      <c r="S48" s="174"/>
      <c r="T48" s="174"/>
      <c r="U48" s="174"/>
      <c r="V48" s="174"/>
      <c r="W48" s="174"/>
      <c r="X48" s="174"/>
      <c r="Y48" s="174"/>
      <c r="Z48" s="174"/>
    </row>
    <row r="49" spans="1:26" x14ac:dyDescent="0.3">
      <c r="A49" s="174"/>
      <c r="B49" s="186"/>
      <c r="C49" s="216"/>
      <c r="D49" s="216"/>
      <c r="E49" s="216"/>
      <c r="F49" s="213"/>
      <c r="G49" s="213"/>
      <c r="H49" s="213"/>
      <c r="I49" s="174"/>
      <c r="J49" s="174"/>
      <c r="K49" s="174"/>
      <c r="L49" s="174"/>
      <c r="M49" s="174"/>
      <c r="N49" s="174"/>
      <c r="O49" s="174"/>
      <c r="P49" s="174"/>
      <c r="Q49" s="174"/>
      <c r="R49" s="174"/>
      <c r="S49" s="174"/>
      <c r="T49" s="174"/>
      <c r="U49" s="174"/>
      <c r="V49" s="174"/>
      <c r="W49" s="174"/>
      <c r="X49" s="174"/>
      <c r="Y49" s="174"/>
      <c r="Z49" s="174"/>
    </row>
    <row r="50" spans="1:26" x14ac:dyDescent="0.3">
      <c r="A50" s="174"/>
      <c r="B50" s="186"/>
      <c r="C50" s="216"/>
      <c r="D50" s="216"/>
      <c r="E50" s="216"/>
      <c r="F50" s="213"/>
      <c r="G50" s="213"/>
      <c r="H50" s="213"/>
      <c r="I50" s="174"/>
      <c r="J50" s="174"/>
      <c r="K50" s="174"/>
      <c r="L50" s="174"/>
      <c r="M50" s="174"/>
      <c r="N50" s="174"/>
      <c r="O50" s="174"/>
      <c r="P50" s="174"/>
      <c r="Q50" s="174"/>
      <c r="R50" s="174"/>
      <c r="S50" s="174"/>
      <c r="T50" s="174"/>
      <c r="U50" s="174"/>
      <c r="V50" s="174"/>
      <c r="W50" s="174"/>
      <c r="X50" s="174"/>
      <c r="Y50" s="174"/>
      <c r="Z50" s="174"/>
    </row>
    <row r="51" spans="1:26" x14ac:dyDescent="0.3">
      <c r="B51" s="170"/>
      <c r="C51" s="172"/>
      <c r="D51" s="172"/>
      <c r="E51" s="172"/>
      <c r="F51" s="171"/>
      <c r="G51" s="171"/>
      <c r="H51" s="171"/>
    </row>
    <row r="52" spans="1:26" x14ac:dyDescent="0.3">
      <c r="B52" s="170"/>
      <c r="C52" s="172"/>
      <c r="D52" s="172"/>
      <c r="E52" s="172"/>
      <c r="F52" s="171"/>
      <c r="G52" s="171"/>
      <c r="H52" s="171"/>
    </row>
    <row r="53" spans="1:26" x14ac:dyDescent="0.3">
      <c r="B53" s="170"/>
      <c r="C53" s="172"/>
      <c r="D53" s="172"/>
      <c r="E53" s="172"/>
      <c r="F53" s="171"/>
      <c r="G53" s="171"/>
      <c r="H53" s="171"/>
    </row>
    <row r="54" spans="1:26" x14ac:dyDescent="0.3">
      <c r="B54" s="170"/>
      <c r="C54" s="172"/>
      <c r="D54" s="172"/>
      <c r="E54" s="172"/>
      <c r="F54" s="171"/>
      <c r="G54" s="171"/>
      <c r="H54" s="171"/>
    </row>
    <row r="55" spans="1:26" x14ac:dyDescent="0.3">
      <c r="B55" s="170"/>
      <c r="C55" s="172"/>
      <c r="D55" s="172"/>
      <c r="E55" s="172"/>
      <c r="F55" s="171"/>
      <c r="G55" s="171"/>
      <c r="H55" s="171"/>
    </row>
    <row r="56" spans="1:26" x14ac:dyDescent="0.3">
      <c r="B56" s="170"/>
      <c r="C56" s="172"/>
      <c r="D56" s="172"/>
      <c r="E56" s="172"/>
      <c r="F56" s="171"/>
      <c r="G56" s="171"/>
      <c r="H56" s="171"/>
    </row>
    <row r="57" spans="1:26" x14ac:dyDescent="0.3">
      <c r="B57" s="170"/>
      <c r="C57" s="172"/>
      <c r="D57" s="172"/>
      <c r="E57" s="172"/>
      <c r="F57" s="171"/>
      <c r="G57" s="171"/>
      <c r="H57" s="171"/>
    </row>
    <row r="58" spans="1:26" x14ac:dyDescent="0.3">
      <c r="B58" s="170"/>
      <c r="C58" s="172"/>
      <c r="D58" s="172"/>
      <c r="E58" s="172"/>
      <c r="F58" s="171"/>
      <c r="G58" s="171"/>
      <c r="H58" s="171"/>
    </row>
    <row r="59" spans="1:26" x14ac:dyDescent="0.3">
      <c r="B59" s="170"/>
      <c r="C59" s="172"/>
      <c r="D59" s="172"/>
      <c r="E59" s="172"/>
      <c r="F59" s="171"/>
      <c r="G59" s="171"/>
      <c r="H59" s="171"/>
    </row>
    <row r="60" spans="1:26" x14ac:dyDescent="0.3">
      <c r="B60" s="170"/>
      <c r="C60" s="172"/>
      <c r="D60" s="172"/>
      <c r="E60" s="172"/>
      <c r="F60" s="171"/>
      <c r="G60" s="171"/>
      <c r="H60" s="171"/>
    </row>
    <row r="61" spans="1:26" x14ac:dyDescent="0.3">
      <c r="B61" s="170"/>
      <c r="C61" s="172"/>
      <c r="D61" s="172"/>
      <c r="E61" s="172"/>
      <c r="F61" s="171"/>
      <c r="G61" s="171"/>
      <c r="H61" s="171"/>
    </row>
    <row r="62" spans="1:26" x14ac:dyDescent="0.3">
      <c r="B62" s="170"/>
      <c r="C62" s="172"/>
      <c r="D62" s="172"/>
      <c r="E62" s="172"/>
      <c r="F62" s="171"/>
      <c r="G62" s="171"/>
      <c r="H62" s="171"/>
    </row>
    <row r="63" spans="1:26" x14ac:dyDescent="0.3">
      <c r="B63" s="170"/>
      <c r="C63" s="172"/>
      <c r="D63" s="172"/>
      <c r="E63" s="172"/>
      <c r="F63" s="171"/>
      <c r="G63" s="171"/>
      <c r="H63" s="171"/>
    </row>
    <row r="64" spans="1:26" x14ac:dyDescent="0.3">
      <c r="B64" s="170"/>
      <c r="C64" s="172"/>
      <c r="D64" s="172"/>
      <c r="E64" s="172"/>
      <c r="F64" s="171"/>
      <c r="G64" s="171"/>
      <c r="H64" s="171"/>
    </row>
    <row r="65" spans="2:8" x14ac:dyDescent="0.3">
      <c r="B65" s="170"/>
      <c r="C65" s="172"/>
      <c r="D65" s="172"/>
      <c r="E65" s="172"/>
      <c r="F65" s="171"/>
      <c r="G65" s="171"/>
      <c r="H65" s="171"/>
    </row>
    <row r="66" spans="2:8" x14ac:dyDescent="0.3">
      <c r="B66" s="170"/>
      <c r="C66" s="172"/>
      <c r="D66" s="172"/>
      <c r="E66" s="172"/>
      <c r="F66" s="171"/>
      <c r="G66" s="171"/>
      <c r="H66" s="171"/>
    </row>
    <row r="67" spans="2:8" x14ac:dyDescent="0.3">
      <c r="B67" s="170"/>
      <c r="C67" s="172"/>
      <c r="D67" s="172"/>
      <c r="E67" s="172"/>
      <c r="F67" s="171"/>
      <c r="G67" s="171"/>
      <c r="H67" s="171"/>
    </row>
    <row r="68" spans="2:8" x14ac:dyDescent="0.3">
      <c r="B68" s="170"/>
      <c r="C68" s="172"/>
      <c r="D68" s="172"/>
      <c r="E68" s="172"/>
      <c r="F68" s="171"/>
      <c r="G68" s="171"/>
      <c r="H68" s="171"/>
    </row>
    <row r="69" spans="2:8" x14ac:dyDescent="0.3">
      <c r="B69" s="170"/>
      <c r="C69" s="172"/>
      <c r="D69" s="172"/>
      <c r="E69" s="172"/>
      <c r="F69" s="171"/>
      <c r="G69" s="171"/>
      <c r="H69" s="171"/>
    </row>
    <row r="70" spans="2:8" x14ac:dyDescent="0.3">
      <c r="B70" s="170"/>
      <c r="C70" s="172"/>
      <c r="D70" s="172"/>
      <c r="E70" s="172"/>
      <c r="F70" s="171"/>
      <c r="G70" s="171"/>
      <c r="H70" s="171"/>
    </row>
    <row r="71" spans="2:8" x14ac:dyDescent="0.3">
      <c r="B71" s="170"/>
      <c r="C71" s="172"/>
      <c r="D71" s="172"/>
      <c r="E71" s="172"/>
      <c r="F71" s="171"/>
      <c r="G71" s="171"/>
      <c r="H71" s="171"/>
    </row>
    <row r="72" spans="2:8" x14ac:dyDescent="0.3">
      <c r="B72" s="170"/>
      <c r="C72" s="172"/>
      <c r="D72" s="172"/>
      <c r="E72" s="172"/>
      <c r="F72" s="171"/>
      <c r="G72" s="171"/>
      <c r="H72" s="171"/>
    </row>
    <row r="73" spans="2:8" x14ac:dyDescent="0.3">
      <c r="B73" s="170"/>
      <c r="C73" s="172"/>
      <c r="D73" s="172"/>
      <c r="E73" s="172"/>
      <c r="F73" s="171"/>
      <c r="G73" s="171"/>
      <c r="H73" s="171"/>
    </row>
    <row r="74" spans="2:8" x14ac:dyDescent="0.3">
      <c r="B74" s="170"/>
      <c r="C74" s="172"/>
      <c r="D74" s="172"/>
      <c r="E74" s="172"/>
      <c r="F74" s="171"/>
      <c r="G74" s="171"/>
      <c r="H74" s="171"/>
    </row>
    <row r="75" spans="2:8" x14ac:dyDescent="0.3">
      <c r="B75" s="170"/>
      <c r="C75" s="172"/>
      <c r="D75" s="172"/>
      <c r="E75" s="172"/>
      <c r="F75" s="171"/>
      <c r="G75" s="171"/>
      <c r="H75" s="171"/>
    </row>
    <row r="76" spans="2:8" x14ac:dyDescent="0.3">
      <c r="B76" s="170"/>
      <c r="C76" s="172"/>
      <c r="D76" s="172"/>
      <c r="E76" s="172"/>
      <c r="F76" s="171"/>
      <c r="G76" s="171"/>
      <c r="H76" s="171"/>
    </row>
    <row r="77" spans="2:8" x14ac:dyDescent="0.3">
      <c r="B77" s="170"/>
      <c r="C77" s="172"/>
      <c r="D77" s="172"/>
      <c r="E77" s="172"/>
      <c r="F77" s="171"/>
      <c r="G77" s="171"/>
      <c r="H77" s="171"/>
    </row>
    <row r="78" spans="2:8" x14ac:dyDescent="0.3">
      <c r="B78" s="170"/>
      <c r="C78" s="172"/>
      <c r="D78" s="172"/>
      <c r="E78" s="172"/>
      <c r="F78" s="171"/>
      <c r="G78" s="171"/>
      <c r="H78" s="171"/>
    </row>
    <row r="79" spans="2:8" x14ac:dyDescent="0.3">
      <c r="B79" s="170"/>
      <c r="C79" s="172"/>
      <c r="D79" s="172"/>
      <c r="E79" s="172"/>
      <c r="F79" s="171"/>
      <c r="G79" s="171"/>
      <c r="H79" s="171"/>
    </row>
    <row r="80" spans="2:8" x14ac:dyDescent="0.3">
      <c r="B80" s="170"/>
      <c r="C80" s="172"/>
      <c r="D80" s="172"/>
      <c r="E80" s="172"/>
      <c r="F80" s="171"/>
      <c r="G80" s="171"/>
      <c r="H80" s="171"/>
    </row>
    <row r="81" spans="2:8" x14ac:dyDescent="0.3">
      <c r="B81" s="170"/>
      <c r="C81" s="172"/>
      <c r="D81" s="172"/>
      <c r="E81" s="172"/>
      <c r="F81" s="171"/>
      <c r="G81" s="171"/>
      <c r="H81" s="171"/>
    </row>
    <row r="82" spans="2:8" x14ac:dyDescent="0.3">
      <c r="B82" s="170"/>
      <c r="C82" s="172"/>
      <c r="D82" s="172"/>
      <c r="E82" s="172"/>
      <c r="F82" s="171"/>
      <c r="G82" s="171"/>
      <c r="H82" s="171"/>
    </row>
    <row r="83" spans="2:8" x14ac:dyDescent="0.3">
      <c r="B83" s="170"/>
      <c r="C83" s="172"/>
      <c r="D83" s="172"/>
      <c r="E83" s="172"/>
      <c r="F83" s="171"/>
      <c r="G83" s="171"/>
      <c r="H83" s="171"/>
    </row>
    <row r="84" spans="2:8" x14ac:dyDescent="0.3">
      <c r="B84" s="170"/>
      <c r="C84" s="172"/>
      <c r="D84" s="172"/>
      <c r="E84" s="172"/>
      <c r="F84" s="171"/>
      <c r="G84" s="171"/>
      <c r="H84" s="171"/>
    </row>
    <row r="85" spans="2:8" x14ac:dyDescent="0.3">
      <c r="B85" s="170"/>
      <c r="C85" s="172"/>
      <c r="D85" s="172"/>
      <c r="E85" s="172"/>
      <c r="F85" s="171"/>
      <c r="G85" s="171"/>
      <c r="H85" s="171"/>
    </row>
    <row r="86" spans="2:8" x14ac:dyDescent="0.3">
      <c r="B86" s="170"/>
      <c r="C86" s="172"/>
      <c r="D86" s="172"/>
      <c r="E86" s="172"/>
      <c r="F86" s="171"/>
      <c r="G86" s="171"/>
      <c r="H86" s="171"/>
    </row>
    <row r="87" spans="2:8" x14ac:dyDescent="0.3">
      <c r="B87" s="170"/>
      <c r="C87" s="172"/>
      <c r="D87" s="172"/>
      <c r="E87" s="172"/>
      <c r="F87" s="171"/>
      <c r="G87" s="171"/>
      <c r="H87" s="171"/>
    </row>
    <row r="88" spans="2:8" x14ac:dyDescent="0.3">
      <c r="B88" s="170"/>
      <c r="C88" s="172"/>
      <c r="D88" s="172"/>
      <c r="E88" s="172"/>
      <c r="F88" s="171"/>
      <c r="G88" s="171"/>
      <c r="H88" s="171"/>
    </row>
    <row r="89" spans="2:8" x14ac:dyDescent="0.3">
      <c r="B89" s="170"/>
      <c r="C89" s="172"/>
      <c r="D89" s="172"/>
      <c r="E89" s="172"/>
      <c r="F89" s="171"/>
      <c r="G89" s="171"/>
      <c r="H89" s="171"/>
    </row>
    <row r="90" spans="2:8" x14ac:dyDescent="0.3">
      <c r="B90" s="170"/>
      <c r="C90" s="172"/>
      <c r="D90" s="172"/>
      <c r="E90" s="172"/>
      <c r="F90" s="171"/>
      <c r="G90" s="171"/>
      <c r="H90" s="171"/>
    </row>
    <row r="91" spans="2:8" x14ac:dyDescent="0.3">
      <c r="B91" s="170"/>
      <c r="C91" s="172"/>
      <c r="D91" s="172"/>
      <c r="E91" s="172"/>
      <c r="F91" s="171"/>
      <c r="G91" s="171"/>
      <c r="H91" s="171"/>
    </row>
    <row r="92" spans="2:8" x14ac:dyDescent="0.3">
      <c r="B92" s="170"/>
      <c r="C92" s="172"/>
      <c r="D92" s="172"/>
      <c r="E92" s="172"/>
      <c r="F92" s="171"/>
      <c r="G92" s="171"/>
      <c r="H92" s="171"/>
    </row>
    <row r="93" spans="2:8" x14ac:dyDescent="0.3">
      <c r="B93" s="170"/>
      <c r="C93" s="172"/>
      <c r="D93" s="172"/>
      <c r="E93" s="172"/>
      <c r="F93" s="171"/>
      <c r="G93" s="171"/>
      <c r="H93" s="171"/>
    </row>
    <row r="94" spans="2:8" x14ac:dyDescent="0.3">
      <c r="B94" s="170"/>
      <c r="C94" s="172"/>
      <c r="D94" s="172"/>
      <c r="E94" s="172"/>
      <c r="F94" s="171"/>
      <c r="G94" s="171"/>
      <c r="H94" s="171"/>
    </row>
    <row r="95" spans="2:8" x14ac:dyDescent="0.3">
      <c r="B95" s="170"/>
      <c r="C95" s="172"/>
      <c r="D95" s="172"/>
      <c r="E95" s="172"/>
      <c r="F95" s="171"/>
      <c r="G95" s="171"/>
      <c r="H95" s="171"/>
    </row>
    <row r="96" spans="2:8" x14ac:dyDescent="0.3">
      <c r="B96" s="170"/>
      <c r="C96" s="172"/>
      <c r="D96" s="172"/>
      <c r="E96" s="172"/>
      <c r="F96" s="171"/>
      <c r="G96" s="171"/>
      <c r="H96" s="171"/>
    </row>
    <row r="97" spans="2:8" x14ac:dyDescent="0.3">
      <c r="B97" s="170"/>
      <c r="C97" s="172"/>
      <c r="D97" s="172"/>
      <c r="E97" s="172"/>
      <c r="F97" s="171"/>
      <c r="G97" s="171"/>
      <c r="H97" s="171"/>
    </row>
    <row r="98" spans="2:8" x14ac:dyDescent="0.3">
      <c r="B98" s="170"/>
      <c r="C98" s="172"/>
      <c r="D98" s="172"/>
      <c r="E98" s="172"/>
      <c r="F98" s="171"/>
      <c r="G98" s="171"/>
      <c r="H98" s="171"/>
    </row>
    <row r="99" spans="2:8" x14ac:dyDescent="0.3">
      <c r="B99" s="170"/>
      <c r="C99" s="172"/>
      <c r="D99" s="172"/>
      <c r="E99" s="172"/>
      <c r="F99" s="171"/>
      <c r="G99" s="171"/>
      <c r="H99" s="171"/>
    </row>
    <row r="100" spans="2:8" x14ac:dyDescent="0.3">
      <c r="B100" s="170"/>
      <c r="C100" s="172"/>
      <c r="D100" s="172"/>
      <c r="E100" s="172"/>
      <c r="F100" s="171"/>
      <c r="G100" s="171"/>
      <c r="H100" s="171"/>
    </row>
    <row r="101" spans="2:8" x14ac:dyDescent="0.3">
      <c r="B101" s="170"/>
      <c r="C101" s="172"/>
      <c r="D101" s="172"/>
      <c r="E101" s="172"/>
      <c r="F101" s="171"/>
      <c r="G101" s="171"/>
      <c r="H101" s="171"/>
    </row>
    <row r="102" spans="2:8" x14ac:dyDescent="0.3">
      <c r="B102" s="170"/>
      <c r="C102" s="172"/>
      <c r="D102" s="172"/>
      <c r="E102" s="172"/>
      <c r="F102" s="171"/>
      <c r="G102" s="171"/>
      <c r="H102" s="171"/>
    </row>
    <row r="103" spans="2:8" x14ac:dyDescent="0.3">
      <c r="B103" s="170"/>
      <c r="C103" s="172"/>
      <c r="D103" s="172"/>
      <c r="E103" s="172"/>
      <c r="F103" s="171"/>
      <c r="G103" s="171"/>
      <c r="H103" s="171"/>
    </row>
    <row r="104" spans="2:8" x14ac:dyDescent="0.3">
      <c r="B104" s="170"/>
      <c r="C104" s="172"/>
      <c r="D104" s="172"/>
      <c r="E104" s="172"/>
      <c r="F104" s="171"/>
      <c r="G104" s="171"/>
      <c r="H104" s="171"/>
    </row>
    <row r="105" spans="2:8" x14ac:dyDescent="0.3">
      <c r="B105" s="170"/>
      <c r="C105" s="172"/>
      <c r="D105" s="172"/>
      <c r="E105" s="172"/>
      <c r="F105" s="171"/>
      <c r="G105" s="171"/>
      <c r="H105" s="171"/>
    </row>
    <row r="106" spans="2:8" x14ac:dyDescent="0.3">
      <c r="B106" s="170"/>
      <c r="C106" s="172"/>
      <c r="D106" s="172"/>
      <c r="E106" s="172"/>
      <c r="F106" s="171"/>
      <c r="G106" s="171"/>
      <c r="H106" s="171"/>
    </row>
    <row r="107" spans="2:8" x14ac:dyDescent="0.3">
      <c r="B107" s="170"/>
      <c r="C107" s="172"/>
      <c r="D107" s="172"/>
      <c r="E107" s="172"/>
      <c r="F107" s="171"/>
      <c r="G107" s="171"/>
      <c r="H107" s="171"/>
    </row>
    <row r="108" spans="2:8" x14ac:dyDescent="0.3">
      <c r="B108" s="170"/>
      <c r="C108" s="172"/>
      <c r="D108" s="172"/>
      <c r="E108" s="172"/>
      <c r="F108" s="171"/>
      <c r="G108" s="171"/>
      <c r="H108" s="171"/>
    </row>
    <row r="109" spans="2:8" x14ac:dyDescent="0.3">
      <c r="B109" s="170"/>
      <c r="C109" s="172"/>
      <c r="D109" s="172"/>
      <c r="E109" s="172"/>
      <c r="F109" s="171"/>
      <c r="G109" s="171"/>
      <c r="H109" s="171"/>
    </row>
    <row r="110" spans="2:8" x14ac:dyDescent="0.3">
      <c r="B110" s="170"/>
      <c r="C110" s="172"/>
      <c r="D110" s="172"/>
      <c r="E110" s="172"/>
      <c r="F110" s="171"/>
      <c r="G110" s="171"/>
      <c r="H110" s="171"/>
    </row>
    <row r="111" spans="2:8" x14ac:dyDescent="0.3">
      <c r="B111" s="170"/>
      <c r="C111" s="172"/>
      <c r="D111" s="172"/>
      <c r="E111" s="172"/>
      <c r="F111" s="171"/>
      <c r="G111" s="171"/>
      <c r="H111" s="171"/>
    </row>
    <row r="112" spans="2:8" x14ac:dyDescent="0.3">
      <c r="B112" s="170"/>
      <c r="C112" s="172"/>
      <c r="D112" s="172"/>
      <c r="E112" s="172"/>
      <c r="F112" s="171"/>
      <c r="G112" s="171"/>
      <c r="H112" s="171"/>
    </row>
    <row r="113" spans="2:8" x14ac:dyDescent="0.3">
      <c r="B113" s="170"/>
      <c r="C113" s="172"/>
      <c r="D113" s="172"/>
      <c r="E113" s="172"/>
      <c r="F113" s="171"/>
      <c r="G113" s="171"/>
      <c r="H113" s="171"/>
    </row>
    <row r="114" spans="2:8" x14ac:dyDescent="0.3">
      <c r="B114" s="170"/>
      <c r="C114" s="172"/>
      <c r="D114" s="172"/>
      <c r="E114" s="172"/>
      <c r="F114" s="171"/>
      <c r="G114" s="171"/>
      <c r="H114" s="171"/>
    </row>
    <row r="115" spans="2:8" x14ac:dyDescent="0.3">
      <c r="B115" s="170"/>
      <c r="C115" s="172"/>
      <c r="D115" s="172"/>
      <c r="E115" s="172"/>
      <c r="F115" s="171"/>
      <c r="G115" s="171"/>
      <c r="H115" s="171"/>
    </row>
    <row r="116" spans="2:8" x14ac:dyDescent="0.3">
      <c r="B116" s="170"/>
      <c r="C116" s="172"/>
      <c r="D116" s="172"/>
      <c r="E116" s="172"/>
      <c r="F116" s="171"/>
      <c r="G116" s="171"/>
      <c r="H116" s="171"/>
    </row>
    <row r="117" spans="2:8" x14ac:dyDescent="0.3">
      <c r="B117" s="170"/>
      <c r="C117" s="172"/>
      <c r="D117" s="172"/>
      <c r="E117" s="172"/>
      <c r="F117" s="171"/>
      <c r="G117" s="171"/>
      <c r="H117" s="171"/>
    </row>
    <row r="118" spans="2:8" x14ac:dyDescent="0.3">
      <c r="B118" s="170"/>
      <c r="C118" s="172"/>
      <c r="D118" s="172"/>
      <c r="E118" s="172"/>
      <c r="F118" s="171"/>
      <c r="G118" s="171"/>
      <c r="H118" s="171"/>
    </row>
    <row r="119" spans="2:8" x14ac:dyDescent="0.3">
      <c r="B119" s="170"/>
      <c r="C119" s="172"/>
      <c r="D119" s="172"/>
      <c r="E119" s="172"/>
      <c r="F119" s="171"/>
      <c r="G119" s="171"/>
      <c r="H119" s="171"/>
    </row>
    <row r="120" spans="2:8" x14ac:dyDescent="0.3">
      <c r="B120" s="170"/>
      <c r="C120" s="172"/>
      <c r="D120" s="172"/>
      <c r="E120" s="172"/>
      <c r="F120" s="171"/>
      <c r="G120" s="171"/>
      <c r="H120" s="171"/>
    </row>
    <row r="121" spans="2:8" x14ac:dyDescent="0.3">
      <c r="B121" s="170"/>
      <c r="C121" s="172"/>
      <c r="D121" s="172"/>
      <c r="E121" s="172"/>
      <c r="F121" s="171"/>
      <c r="G121" s="171"/>
      <c r="H121" s="171"/>
    </row>
    <row r="122" spans="2:8" x14ac:dyDescent="0.3">
      <c r="B122" s="170"/>
      <c r="C122" s="172"/>
      <c r="D122" s="172"/>
      <c r="E122" s="172"/>
      <c r="F122" s="171"/>
      <c r="G122" s="171"/>
      <c r="H122" s="171"/>
    </row>
    <row r="123" spans="2:8" x14ac:dyDescent="0.3">
      <c r="B123" s="170"/>
      <c r="C123" s="172"/>
      <c r="D123" s="172"/>
      <c r="E123" s="172"/>
      <c r="F123" s="171"/>
      <c r="G123" s="171"/>
      <c r="H123" s="171"/>
    </row>
    <row r="124" spans="2:8" x14ac:dyDescent="0.3">
      <c r="B124" s="170"/>
      <c r="C124" s="172"/>
      <c r="D124" s="172"/>
      <c r="E124" s="172"/>
      <c r="F124" s="171"/>
      <c r="G124" s="171"/>
      <c r="H124" s="171"/>
    </row>
    <row r="125" spans="2:8" x14ac:dyDescent="0.3">
      <c r="B125" s="170"/>
      <c r="C125" s="172"/>
      <c r="D125" s="172"/>
      <c r="E125" s="172"/>
      <c r="F125" s="171"/>
      <c r="G125" s="171"/>
      <c r="H125" s="171"/>
    </row>
    <row r="126" spans="2:8" x14ac:dyDescent="0.3">
      <c r="B126" s="170"/>
      <c r="C126" s="172"/>
      <c r="D126" s="172"/>
      <c r="E126" s="172"/>
      <c r="F126" s="171"/>
      <c r="G126" s="171"/>
      <c r="H126" s="171"/>
    </row>
    <row r="127" spans="2:8" x14ac:dyDescent="0.3">
      <c r="B127" s="170"/>
      <c r="C127" s="172"/>
      <c r="D127" s="172"/>
      <c r="E127" s="172"/>
      <c r="F127" s="171"/>
      <c r="G127" s="171"/>
      <c r="H127" s="171"/>
    </row>
    <row r="128" spans="2:8" x14ac:dyDescent="0.3">
      <c r="B128" s="170"/>
      <c r="C128" s="172"/>
      <c r="D128" s="172"/>
      <c r="E128" s="172"/>
      <c r="F128" s="171"/>
      <c r="G128" s="171"/>
      <c r="H128" s="171"/>
    </row>
    <row r="129" spans="2:8" x14ac:dyDescent="0.3">
      <c r="B129" s="170"/>
      <c r="C129" s="172"/>
      <c r="D129" s="172"/>
      <c r="E129" s="172"/>
      <c r="F129" s="171"/>
      <c r="G129" s="171"/>
      <c r="H129" s="171"/>
    </row>
    <row r="130" spans="2:8" x14ac:dyDescent="0.3">
      <c r="B130" s="170"/>
      <c r="C130" s="172"/>
      <c r="D130" s="172"/>
      <c r="E130" s="172"/>
      <c r="F130" s="171"/>
      <c r="G130" s="171"/>
      <c r="H130" s="171"/>
    </row>
    <row r="131" spans="2:8" x14ac:dyDescent="0.3">
      <c r="B131" s="170"/>
      <c r="C131" s="172"/>
      <c r="D131" s="172"/>
      <c r="E131" s="172"/>
    </row>
    <row r="132" spans="2:8" x14ac:dyDescent="0.3">
      <c r="B132" s="170"/>
      <c r="C132" s="172"/>
      <c r="D132" s="172"/>
      <c r="E132" s="172"/>
    </row>
    <row r="133" spans="2:8" x14ac:dyDescent="0.3">
      <c r="B133" s="170"/>
      <c r="C133" s="172"/>
      <c r="D133" s="172"/>
      <c r="E133" s="172"/>
    </row>
  </sheetData>
  <sheetProtection algorithmName="SHA-512" hashValue="QC51Kb3aIXOzoOqCnO+uYGpL619dus4+P15C7s0g/MKISvcFjlFJ8HkHDzysxvXzfMtI6Amqn/eULjRqDQSajQ==" saltValue="7DvBbHRjfv5u6QNu/2qdhQ=="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85" priority="3">
      <formula>$E$4="Excel version: Invalid"</formula>
    </cfRule>
    <cfRule type="expression" dxfId="84" priority="4" stopIfTrue="1">
      <formula>$F$4="Error: Please use Office 2021 desktop version or newer"</formula>
    </cfRule>
  </conditionalFormatting>
  <conditionalFormatting sqref="B21:F21">
    <cfRule type="expression" dxfId="83" priority="2" stopIfTrue="1">
      <formula>$F$21&lt;&gt;""</formula>
    </cfRule>
  </conditionalFormatting>
  <conditionalFormatting sqref="B22:F22">
    <cfRule type="expression" dxfId="4" priority="1" stopIfTrue="1">
      <formula>$F$22&lt;&gt;""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48E83-CED2-9B4C-80A2-92028A41E406}">
  <sheetPr>
    <tabColor rgb="FFFFFF00"/>
  </sheetPr>
  <dimension ref="B2:Y29"/>
  <sheetViews>
    <sheetView showGridLines="0" workbookViewId="0">
      <selection activeCell="R2" sqref="R2"/>
    </sheetView>
  </sheetViews>
  <sheetFormatPr baseColWidth="10" defaultColWidth="8.83203125" defaultRowHeight="15" x14ac:dyDescent="0.2"/>
  <cols>
    <col min="1" max="1" width="3.83203125" customWidth="1"/>
    <col min="25" max="25" width="16.5" customWidth="1"/>
  </cols>
  <sheetData>
    <row r="2" spans="2:25" ht="15" customHeight="1" x14ac:dyDescent="0.2">
      <c r="B2" s="1" t="s">
        <v>0</v>
      </c>
      <c r="C2" s="1"/>
      <c r="D2" s="1"/>
      <c r="E2" s="1"/>
      <c r="F2" s="1"/>
      <c r="G2" s="1"/>
      <c r="H2" s="1"/>
      <c r="I2" s="1"/>
      <c r="J2" s="1"/>
      <c r="K2" s="1"/>
      <c r="L2" s="1"/>
      <c r="M2" s="1"/>
      <c r="N2" s="1"/>
      <c r="O2" s="1"/>
    </row>
    <row r="3" spans="2:25" x14ac:dyDescent="0.2">
      <c r="B3" s="1"/>
      <c r="C3" s="1"/>
      <c r="D3" s="1"/>
      <c r="E3" s="1"/>
      <c r="F3" s="1"/>
      <c r="G3" s="1"/>
      <c r="H3" s="1"/>
      <c r="I3" s="1"/>
      <c r="J3" s="1"/>
      <c r="K3" s="1"/>
      <c r="L3" s="1"/>
      <c r="M3" s="1"/>
      <c r="N3" s="1"/>
      <c r="O3" s="1"/>
    </row>
    <row r="4" spans="2:25" x14ac:dyDescent="0.2">
      <c r="B4" s="1"/>
      <c r="C4" s="1"/>
      <c r="D4" s="1"/>
      <c r="E4" s="1"/>
      <c r="F4" s="1"/>
      <c r="G4" s="1"/>
      <c r="H4" s="1"/>
      <c r="I4" s="1"/>
      <c r="J4" s="1"/>
      <c r="K4" s="1"/>
      <c r="L4" s="1"/>
      <c r="M4" s="1"/>
      <c r="N4" s="1"/>
      <c r="O4" s="1"/>
    </row>
    <row r="5" spans="2:25" x14ac:dyDescent="0.2">
      <c r="B5" s="1"/>
      <c r="C5" s="1"/>
      <c r="D5" s="1"/>
      <c r="E5" s="1"/>
      <c r="F5" s="1"/>
      <c r="G5" s="1"/>
      <c r="H5" s="1"/>
      <c r="I5" s="1"/>
      <c r="J5" s="1"/>
      <c r="K5" s="1"/>
      <c r="L5" s="1"/>
      <c r="M5" s="1"/>
      <c r="N5" s="1"/>
      <c r="O5" s="1"/>
    </row>
    <row r="6" spans="2:25" x14ac:dyDescent="0.2">
      <c r="B6" s="1"/>
      <c r="C6" s="1"/>
      <c r="D6" s="1"/>
      <c r="E6" s="1"/>
      <c r="F6" s="1"/>
      <c r="G6" s="1"/>
      <c r="H6" s="1"/>
      <c r="I6" s="1"/>
      <c r="J6" s="1"/>
      <c r="K6" s="1"/>
      <c r="L6" s="1"/>
      <c r="M6" s="1"/>
      <c r="N6" s="1"/>
      <c r="O6" s="1"/>
    </row>
    <row r="7" spans="2:25" ht="16" thickBot="1" x14ac:dyDescent="0.25"/>
    <row r="8" spans="2:25" ht="34.5" customHeight="1" x14ac:dyDescent="0.2">
      <c r="B8" s="1" t="s">
        <v>1</v>
      </c>
      <c r="C8" s="1"/>
      <c r="D8" s="1"/>
      <c r="E8" s="1"/>
      <c r="F8" s="1"/>
      <c r="G8" s="1"/>
      <c r="H8" s="1"/>
      <c r="I8" s="1"/>
      <c r="J8" s="1"/>
      <c r="K8" s="1"/>
      <c r="L8" s="1"/>
      <c r="M8" s="1"/>
      <c r="N8" s="1"/>
      <c r="O8" s="1"/>
      <c r="R8" s="2" t="s">
        <v>2</v>
      </c>
      <c r="S8" s="3"/>
      <c r="T8" s="3"/>
      <c r="U8" s="3"/>
      <c r="V8" s="3"/>
      <c r="W8" s="3"/>
      <c r="X8" s="3"/>
      <c r="Y8" s="4"/>
    </row>
    <row r="9" spans="2:25" x14ac:dyDescent="0.2">
      <c r="B9" s="1"/>
      <c r="C9" s="1"/>
      <c r="D9" s="1"/>
      <c r="E9" s="1"/>
      <c r="F9" s="1"/>
      <c r="G9" s="1"/>
      <c r="H9" s="1"/>
      <c r="I9" s="1"/>
      <c r="J9" s="1"/>
      <c r="K9" s="1"/>
      <c r="L9" s="1"/>
      <c r="M9" s="1"/>
      <c r="N9" s="1"/>
      <c r="O9" s="1"/>
      <c r="R9" s="5" t="s">
        <v>3</v>
      </c>
      <c r="S9" s="6"/>
      <c r="T9" s="6"/>
      <c r="U9" s="6"/>
      <c r="V9" s="6"/>
      <c r="W9" s="6"/>
      <c r="X9" s="6"/>
      <c r="Y9" s="7"/>
    </row>
    <row r="10" spans="2:25" x14ac:dyDescent="0.2">
      <c r="B10" s="1"/>
      <c r="C10" s="1"/>
      <c r="D10" s="1"/>
      <c r="E10" s="1"/>
      <c r="F10" s="1"/>
      <c r="G10" s="1"/>
      <c r="H10" s="1"/>
      <c r="I10" s="1"/>
      <c r="J10" s="1"/>
      <c r="K10" s="1"/>
      <c r="L10" s="1"/>
      <c r="M10" s="1"/>
      <c r="N10" s="1"/>
      <c r="O10" s="1"/>
      <c r="R10" s="5" t="s">
        <v>4</v>
      </c>
      <c r="S10" s="6"/>
      <c r="T10" s="6"/>
      <c r="U10" s="6"/>
      <c r="V10" s="6"/>
      <c r="W10" s="6"/>
      <c r="X10" s="6"/>
      <c r="Y10" s="7"/>
    </row>
    <row r="11" spans="2:25" x14ac:dyDescent="0.2">
      <c r="B11" s="1"/>
      <c r="C11" s="1"/>
      <c r="D11" s="1"/>
      <c r="E11" s="1"/>
      <c r="F11" s="1"/>
      <c r="G11" s="1"/>
      <c r="H11" s="1"/>
      <c r="I11" s="1"/>
      <c r="J11" s="1"/>
      <c r="K11" s="1"/>
      <c r="L11" s="1"/>
      <c r="M11" s="1"/>
      <c r="N11" s="1"/>
      <c r="O11" s="1"/>
      <c r="R11" s="5"/>
      <c r="S11" s="6"/>
      <c r="T11" s="6"/>
      <c r="U11" s="6"/>
      <c r="V11" s="6"/>
      <c r="W11" s="6"/>
      <c r="X11" s="6"/>
      <c r="Y11" s="7"/>
    </row>
    <row r="12" spans="2:25" x14ac:dyDescent="0.2">
      <c r="B12" s="1"/>
      <c r="C12" s="1"/>
      <c r="D12" s="1"/>
      <c r="E12" s="1"/>
      <c r="F12" s="1"/>
      <c r="G12" s="1"/>
      <c r="H12" s="1"/>
      <c r="I12" s="1"/>
      <c r="J12" s="1"/>
      <c r="K12" s="1"/>
      <c r="L12" s="1"/>
      <c r="M12" s="1"/>
      <c r="N12" s="1"/>
      <c r="O12" s="1"/>
      <c r="R12" s="8" t="s">
        <v>5</v>
      </c>
      <c r="S12" s="9"/>
      <c r="T12" s="9"/>
      <c r="U12" s="9"/>
      <c r="V12" s="9"/>
      <c r="W12" s="9"/>
      <c r="X12" s="9"/>
      <c r="Y12" s="10"/>
    </row>
    <row r="13" spans="2:25" x14ac:dyDescent="0.2">
      <c r="B13" s="1"/>
      <c r="C13" s="1"/>
      <c r="D13" s="1"/>
      <c r="E13" s="1"/>
      <c r="F13" s="1"/>
      <c r="G13" s="1"/>
      <c r="H13" s="1"/>
      <c r="I13" s="1"/>
      <c r="J13" s="1"/>
      <c r="K13" s="1"/>
      <c r="L13" s="1"/>
      <c r="M13" s="1"/>
      <c r="N13" s="1"/>
      <c r="O13" s="1"/>
      <c r="R13" s="8"/>
      <c r="S13" s="9"/>
      <c r="T13" s="9"/>
      <c r="U13" s="9"/>
      <c r="V13" s="9"/>
      <c r="W13" s="9"/>
      <c r="X13" s="9"/>
      <c r="Y13" s="10"/>
    </row>
    <row r="14" spans="2:25" x14ac:dyDescent="0.2">
      <c r="B14" s="11"/>
      <c r="C14" s="11"/>
      <c r="D14" s="11"/>
      <c r="E14" s="11"/>
      <c r="F14" s="11"/>
      <c r="G14" s="11"/>
      <c r="H14" s="11"/>
      <c r="I14" s="11"/>
      <c r="J14" s="11"/>
      <c r="K14" s="11"/>
      <c r="L14" s="11"/>
      <c r="M14" s="11"/>
      <c r="N14" s="11"/>
      <c r="O14" s="11"/>
      <c r="R14" s="5" t="s">
        <v>6</v>
      </c>
      <c r="S14" s="6"/>
      <c r="T14" s="6"/>
      <c r="U14" s="6"/>
      <c r="V14" s="6"/>
      <c r="W14" s="6"/>
      <c r="X14" s="6"/>
      <c r="Y14" s="7"/>
    </row>
    <row r="15" spans="2:25" ht="15" customHeight="1" x14ac:dyDescent="0.2">
      <c r="B15" s="1" t="s">
        <v>7</v>
      </c>
      <c r="C15" s="1"/>
      <c r="D15" s="1"/>
      <c r="E15" s="1"/>
      <c r="F15" s="1"/>
      <c r="G15" s="1"/>
      <c r="H15" s="1"/>
      <c r="I15" s="1"/>
      <c r="J15" s="1"/>
      <c r="K15" s="1"/>
      <c r="L15" s="1"/>
      <c r="M15" s="1"/>
      <c r="N15" s="1"/>
      <c r="O15" s="1"/>
      <c r="R15" s="5"/>
      <c r="S15" s="6"/>
      <c r="T15" s="6"/>
      <c r="U15" s="6"/>
      <c r="V15" s="6"/>
      <c r="W15" s="6"/>
      <c r="X15" s="6"/>
      <c r="Y15" s="7"/>
    </row>
    <row r="16" spans="2:25" x14ac:dyDescent="0.2">
      <c r="B16" s="1"/>
      <c r="C16" s="1"/>
      <c r="D16" s="1"/>
      <c r="E16" s="1"/>
      <c r="F16" s="1"/>
      <c r="G16" s="1"/>
      <c r="H16" s="1"/>
      <c r="I16" s="1"/>
      <c r="J16" s="1"/>
      <c r="K16" s="1"/>
      <c r="L16" s="1"/>
      <c r="M16" s="1"/>
      <c r="N16" s="1"/>
      <c r="O16" s="1"/>
      <c r="R16" s="5" t="s">
        <v>8</v>
      </c>
      <c r="S16" s="6"/>
      <c r="T16" s="6"/>
      <c r="U16" s="6"/>
      <c r="V16" s="6"/>
      <c r="W16" s="6"/>
      <c r="X16" s="6"/>
      <c r="Y16" s="7"/>
    </row>
    <row r="17" spans="2:25" x14ac:dyDescent="0.2">
      <c r="B17" s="1"/>
      <c r="C17" s="1"/>
      <c r="D17" s="1"/>
      <c r="E17" s="1"/>
      <c r="F17" s="1"/>
      <c r="G17" s="1"/>
      <c r="H17" s="1"/>
      <c r="I17" s="1"/>
      <c r="J17" s="1"/>
      <c r="K17" s="1"/>
      <c r="L17" s="1"/>
      <c r="M17" s="1"/>
      <c r="N17" s="1"/>
      <c r="O17" s="1"/>
      <c r="R17" s="5" t="s">
        <v>8</v>
      </c>
      <c r="S17" s="6"/>
      <c r="T17" s="6"/>
      <c r="U17" s="6"/>
      <c r="V17" s="6"/>
      <c r="W17" s="6"/>
      <c r="X17" s="6"/>
      <c r="Y17" s="7"/>
    </row>
    <row r="18" spans="2:25" x14ac:dyDescent="0.2">
      <c r="B18" s="1"/>
      <c r="C18" s="1"/>
      <c r="D18" s="1"/>
      <c r="E18" s="1"/>
      <c r="F18" s="1"/>
      <c r="G18" s="1"/>
      <c r="H18" s="1"/>
      <c r="I18" s="1"/>
      <c r="J18" s="1"/>
      <c r="K18" s="1"/>
      <c r="L18" s="1"/>
      <c r="M18" s="1"/>
      <c r="N18" s="1"/>
      <c r="O18" s="1"/>
      <c r="R18" s="5" t="s">
        <v>9</v>
      </c>
      <c r="S18" s="6"/>
      <c r="T18" s="6"/>
      <c r="U18" s="6"/>
      <c r="V18" s="6"/>
      <c r="W18" s="6"/>
      <c r="X18" s="6"/>
      <c r="Y18" s="7"/>
    </row>
    <row r="19" spans="2:25" x14ac:dyDescent="0.2">
      <c r="B19" s="1"/>
      <c r="C19" s="1"/>
      <c r="D19" s="1"/>
      <c r="E19" s="1"/>
      <c r="F19" s="1"/>
      <c r="G19" s="1"/>
      <c r="H19" s="1"/>
      <c r="I19" s="1"/>
      <c r="J19" s="1"/>
      <c r="K19" s="1"/>
      <c r="L19" s="1"/>
      <c r="M19" s="1"/>
      <c r="N19" s="1"/>
      <c r="O19" s="1"/>
      <c r="R19" s="5"/>
      <c r="S19" s="6"/>
      <c r="T19" s="6"/>
      <c r="U19" s="6"/>
      <c r="V19" s="6"/>
      <c r="W19" s="6"/>
      <c r="X19" s="6"/>
      <c r="Y19" s="7"/>
    </row>
    <row r="20" spans="2:25" x14ac:dyDescent="0.2">
      <c r="B20" s="1"/>
      <c r="C20" s="1"/>
      <c r="D20" s="1"/>
      <c r="E20" s="1"/>
      <c r="F20" s="1"/>
      <c r="G20" s="1"/>
      <c r="H20" s="1"/>
      <c r="I20" s="1"/>
      <c r="J20" s="1"/>
      <c r="K20" s="1"/>
      <c r="L20" s="1"/>
      <c r="M20" s="1"/>
      <c r="N20" s="1"/>
      <c r="O20" s="1"/>
      <c r="R20" s="5" t="s">
        <v>10</v>
      </c>
      <c r="S20" s="6"/>
      <c r="T20" s="6"/>
      <c r="U20" s="6"/>
      <c r="V20" s="6"/>
      <c r="W20" s="6"/>
      <c r="X20" s="6"/>
      <c r="Y20" s="7"/>
    </row>
    <row r="21" spans="2:25" x14ac:dyDescent="0.2">
      <c r="B21" s="1"/>
      <c r="C21" s="1"/>
      <c r="D21" s="1"/>
      <c r="E21" s="1"/>
      <c r="F21" s="1"/>
      <c r="G21" s="1"/>
      <c r="H21" s="1"/>
      <c r="I21" s="1"/>
      <c r="J21" s="1"/>
      <c r="K21" s="1"/>
      <c r="L21" s="1"/>
      <c r="M21" s="1"/>
      <c r="N21" s="1"/>
      <c r="O21" s="1"/>
      <c r="R21" s="5"/>
      <c r="S21" s="6"/>
      <c r="T21" s="6"/>
      <c r="U21" s="6"/>
      <c r="V21" s="6"/>
      <c r="W21" s="6"/>
      <c r="X21" s="6"/>
      <c r="Y21" s="7"/>
    </row>
    <row r="22" spans="2:25" x14ac:dyDescent="0.2">
      <c r="B22" s="1"/>
      <c r="C22" s="1"/>
      <c r="D22" s="1"/>
      <c r="E22" s="1"/>
      <c r="F22" s="1"/>
      <c r="G22" s="1"/>
      <c r="H22" s="1"/>
      <c r="I22" s="1"/>
      <c r="J22" s="1"/>
      <c r="K22" s="1"/>
      <c r="L22" s="1"/>
      <c r="M22" s="1"/>
      <c r="N22" s="1"/>
      <c r="O22" s="1"/>
      <c r="R22" s="5" t="s">
        <v>11</v>
      </c>
      <c r="S22" s="6"/>
      <c r="T22" s="6"/>
      <c r="U22" s="6"/>
      <c r="V22" s="6"/>
      <c r="W22" s="6"/>
      <c r="X22" s="6"/>
      <c r="Y22" s="7"/>
    </row>
    <row r="23" spans="2:25" x14ac:dyDescent="0.2">
      <c r="B23" s="11"/>
      <c r="C23" s="11"/>
      <c r="D23" s="11"/>
      <c r="E23" s="11"/>
      <c r="F23" s="11"/>
      <c r="G23" s="11"/>
      <c r="H23" s="11"/>
      <c r="I23" s="11"/>
      <c r="J23" s="11"/>
      <c r="K23" s="11"/>
      <c r="L23" s="11"/>
      <c r="M23" s="11"/>
      <c r="N23" s="11"/>
      <c r="O23" s="11"/>
      <c r="R23" s="5"/>
      <c r="S23" s="6"/>
      <c r="T23" s="6"/>
      <c r="U23" s="6"/>
      <c r="V23" s="6"/>
      <c r="W23" s="6"/>
      <c r="X23" s="6"/>
      <c r="Y23" s="7"/>
    </row>
    <row r="24" spans="2:25" ht="33.75" customHeight="1" x14ac:dyDescent="0.2">
      <c r="B24" s="1" t="s">
        <v>12</v>
      </c>
      <c r="C24" s="1"/>
      <c r="D24" s="1"/>
      <c r="E24" s="1"/>
      <c r="F24" s="1"/>
      <c r="G24" s="1"/>
      <c r="H24" s="1"/>
      <c r="I24" s="1"/>
      <c r="J24" s="1"/>
      <c r="K24" s="1"/>
      <c r="L24" s="1"/>
      <c r="M24" s="1"/>
      <c r="N24" s="1"/>
      <c r="O24" s="1"/>
      <c r="R24" s="12" t="s">
        <v>13</v>
      </c>
      <c r="S24" s="13"/>
      <c r="T24" s="13"/>
      <c r="U24" s="13"/>
      <c r="V24" s="13"/>
      <c r="W24" s="13"/>
      <c r="X24" s="13"/>
      <c r="Y24" s="14"/>
    </row>
    <row r="25" spans="2:25" ht="16" thickBot="1" x14ac:dyDescent="0.25">
      <c r="B25" s="1"/>
      <c r="C25" s="1"/>
      <c r="D25" s="1"/>
      <c r="E25" s="1"/>
      <c r="F25" s="1"/>
      <c r="G25" s="1"/>
      <c r="H25" s="1"/>
      <c r="I25" s="1"/>
      <c r="J25" s="1"/>
      <c r="K25" s="1"/>
      <c r="L25" s="1"/>
      <c r="M25" s="1"/>
      <c r="N25" s="1"/>
      <c r="O25" s="1"/>
      <c r="R25" s="15" t="s">
        <v>14</v>
      </c>
      <c r="S25" s="16"/>
      <c r="T25" s="16"/>
      <c r="U25" s="16"/>
      <c r="V25" s="16"/>
      <c r="W25" s="16"/>
      <c r="X25" s="16"/>
      <c r="Y25" s="17"/>
    </row>
    <row r="26" spans="2:25" x14ac:dyDescent="0.2">
      <c r="B26" s="1"/>
      <c r="C26" s="1"/>
      <c r="D26" s="1"/>
      <c r="E26" s="1"/>
      <c r="F26" s="1"/>
      <c r="G26" s="1"/>
      <c r="H26" s="1"/>
      <c r="I26" s="1"/>
      <c r="J26" s="1"/>
      <c r="K26" s="1"/>
      <c r="L26" s="1"/>
      <c r="M26" s="1"/>
      <c r="N26" s="1"/>
      <c r="O26" s="1"/>
    </row>
    <row r="28" spans="2:25" x14ac:dyDescent="0.2">
      <c r="B28" s="1" t="s">
        <v>15</v>
      </c>
      <c r="C28" s="1"/>
      <c r="D28" s="1"/>
      <c r="E28" s="1"/>
      <c r="F28" s="1"/>
      <c r="G28" s="1"/>
      <c r="H28" s="1"/>
      <c r="I28" s="1"/>
      <c r="J28" s="1"/>
      <c r="K28" s="1"/>
      <c r="L28" s="1"/>
      <c r="M28" s="1"/>
      <c r="N28" s="1"/>
      <c r="O28" s="1"/>
    </row>
    <row r="29" spans="2:25" x14ac:dyDescent="0.2">
      <c r="B29" s="1"/>
      <c r="C29" s="1"/>
      <c r="D29" s="1"/>
      <c r="E29" s="1"/>
      <c r="F29" s="1"/>
      <c r="G29" s="1"/>
      <c r="H29" s="1"/>
      <c r="I29" s="1"/>
      <c r="J29" s="1"/>
      <c r="K29" s="1"/>
      <c r="L29" s="1"/>
      <c r="M29" s="1"/>
      <c r="N29" s="1"/>
      <c r="O29" s="1"/>
    </row>
  </sheetData>
  <mergeCells count="8">
    <mergeCell ref="B28:O29"/>
    <mergeCell ref="B2:O6"/>
    <mergeCell ref="B8:O13"/>
    <mergeCell ref="R8:Y8"/>
    <mergeCell ref="R12:Y13"/>
    <mergeCell ref="B15:O22"/>
    <mergeCell ref="B24:O26"/>
    <mergeCell ref="R24:Y2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A296-661F-D34B-A5A9-1C7BB78DAB61}">
  <sheetPr>
    <tabColor rgb="FF4FADEA"/>
  </sheetPr>
  <dimension ref="A1:Q51"/>
  <sheetViews>
    <sheetView workbookViewId="0">
      <selection activeCell="D22" sqref="D22"/>
    </sheetView>
  </sheetViews>
  <sheetFormatPr baseColWidth="10" defaultColWidth="8.83203125" defaultRowHeight="9" x14ac:dyDescent="0.15"/>
  <cols>
    <col min="1" max="1" width="2.33203125" style="124" customWidth="1"/>
    <col min="2" max="5" width="8.83203125" style="124"/>
    <col min="6" max="6" width="13.1640625" style="124" customWidth="1"/>
    <col min="7" max="7" width="14.33203125" style="124" customWidth="1"/>
    <col min="8" max="9" width="13.1640625" style="124" customWidth="1"/>
    <col min="10" max="10" width="14" style="124" bestFit="1" customWidth="1"/>
    <col min="11" max="11" width="8.83203125" style="124"/>
    <col min="12" max="12" width="11.5" style="124" customWidth="1"/>
    <col min="13" max="13" width="8.5" style="124" customWidth="1"/>
    <col min="14" max="16384" width="8.83203125" style="124"/>
  </cols>
  <sheetData>
    <row r="1" spans="2:13" s="125" customFormat="1" x14ac:dyDescent="0.15"/>
    <row r="2" spans="2:13" s="125" customFormat="1" x14ac:dyDescent="0.15"/>
    <row r="4" spans="2:13" x14ac:dyDescent="0.15">
      <c r="B4" s="126">
        <v>0</v>
      </c>
      <c r="C4" s="126"/>
      <c r="D4" s="126"/>
      <c r="E4" s="126"/>
      <c r="F4" s="126"/>
      <c r="G4" s="126"/>
      <c r="H4" s="126"/>
      <c r="I4" s="126"/>
      <c r="J4" s="126"/>
      <c r="K4" s="126"/>
      <c r="L4" s="126"/>
      <c r="M4" s="126"/>
    </row>
    <row r="5" spans="2:13" x14ac:dyDescent="0.15">
      <c r="B5" s="126"/>
      <c r="C5" s="126"/>
      <c r="D5" s="126"/>
      <c r="E5" s="126"/>
      <c r="F5" s="126"/>
      <c r="G5" s="126"/>
      <c r="H5" s="126"/>
      <c r="I5" s="126"/>
      <c r="J5" s="126"/>
      <c r="K5" s="126"/>
      <c r="L5" s="126"/>
      <c r="M5" s="126"/>
    </row>
    <row r="6" spans="2:13" x14ac:dyDescent="0.15">
      <c r="B6" s="126"/>
      <c r="C6" s="126"/>
      <c r="D6" s="126"/>
      <c r="E6" s="126"/>
      <c r="F6" s="126"/>
      <c r="G6" s="126"/>
      <c r="H6" s="126"/>
      <c r="I6" s="126"/>
      <c r="J6" s="126"/>
      <c r="K6" s="126"/>
      <c r="L6" s="126"/>
      <c r="M6" s="126"/>
    </row>
    <row r="8" spans="2:13" x14ac:dyDescent="0.15">
      <c r="B8" s="136">
        <v>0</v>
      </c>
      <c r="C8" s="136"/>
      <c r="D8" s="136"/>
      <c r="F8" s="137">
        <v>0</v>
      </c>
      <c r="G8" s="137"/>
      <c r="H8" s="137"/>
      <c r="I8" s="137"/>
      <c r="J8" s="137"/>
      <c r="K8" s="127">
        <v>1</v>
      </c>
    </row>
    <row r="9" spans="2:13" x14ac:dyDescent="0.15">
      <c r="B9" s="127">
        <v>0</v>
      </c>
      <c r="C9" s="127">
        <v>0</v>
      </c>
      <c r="D9" s="127">
        <v>0</v>
      </c>
      <c r="F9" s="137">
        <v>0</v>
      </c>
      <c r="G9" s="137"/>
      <c r="H9" s="137"/>
      <c r="I9" s="137"/>
      <c r="J9" s="137"/>
      <c r="K9" s="127">
        <v>1</v>
      </c>
    </row>
    <row r="10" spans="2:13" x14ac:dyDescent="0.15">
      <c r="B10" s="127">
        <v>0</v>
      </c>
      <c r="C10" s="127">
        <v>0</v>
      </c>
      <c r="D10" s="127">
        <v>0</v>
      </c>
      <c r="F10" s="127"/>
      <c r="K10" s="127"/>
    </row>
    <row r="11" spans="2:13" x14ac:dyDescent="0.15">
      <c r="B11" s="127">
        <v>0</v>
      </c>
      <c r="C11" s="127">
        <v>0</v>
      </c>
      <c r="D11" s="127">
        <v>0</v>
      </c>
      <c r="F11" s="137">
        <v>0</v>
      </c>
      <c r="G11" s="137"/>
      <c r="H11" s="137"/>
      <c r="I11" s="127">
        <v>1</v>
      </c>
      <c r="K11" s="127"/>
    </row>
    <row r="12" spans="2:13" x14ac:dyDescent="0.15">
      <c r="B12" s="127">
        <v>0</v>
      </c>
      <c r="C12" s="127">
        <v>0</v>
      </c>
      <c r="D12" s="127">
        <v>0</v>
      </c>
      <c r="F12" s="137">
        <v>0</v>
      </c>
      <c r="G12" s="137"/>
      <c r="H12" s="137"/>
      <c r="I12" s="127">
        <v>1</v>
      </c>
      <c r="K12" s="127"/>
    </row>
    <row r="13" spans="2:13" ht="15" customHeight="1" x14ac:dyDescent="0.15">
      <c r="B13" s="127">
        <v>0</v>
      </c>
      <c r="C13" s="127">
        <v>0</v>
      </c>
      <c r="D13" s="127">
        <v>0</v>
      </c>
      <c r="K13" s="127"/>
    </row>
    <row r="14" spans="2:13" x14ac:dyDescent="0.15">
      <c r="B14" s="127">
        <v>0</v>
      </c>
      <c r="C14" s="127">
        <v>0</v>
      </c>
      <c r="D14" s="127">
        <v>0</v>
      </c>
      <c r="F14" s="130">
        <v>0</v>
      </c>
      <c r="G14" s="130"/>
      <c r="H14" s="130"/>
      <c r="I14" s="130"/>
      <c r="J14" s="130"/>
      <c r="K14" s="129">
        <v>1</v>
      </c>
    </row>
    <row r="15" spans="2:13" x14ac:dyDescent="0.15">
      <c r="B15" s="127">
        <v>0</v>
      </c>
      <c r="C15" s="127">
        <v>0</v>
      </c>
      <c r="D15" s="127">
        <v>0</v>
      </c>
      <c r="F15" s="130">
        <v>0</v>
      </c>
      <c r="G15" s="130"/>
      <c r="H15" s="130"/>
      <c r="I15" s="130"/>
      <c r="J15" s="130"/>
      <c r="K15" s="129">
        <v>1</v>
      </c>
    </row>
    <row r="16" spans="2:13" x14ac:dyDescent="0.15">
      <c r="B16" s="127">
        <v>0</v>
      </c>
      <c r="C16" s="127">
        <v>0</v>
      </c>
      <c r="D16" s="127">
        <v>0</v>
      </c>
      <c r="F16" s="128"/>
      <c r="G16" s="128"/>
      <c r="H16" s="128"/>
      <c r="I16" s="128"/>
      <c r="J16" s="128"/>
      <c r="L16" s="129"/>
    </row>
    <row r="17" spans="2:17" ht="15" customHeight="1" x14ac:dyDescent="0.15">
      <c r="B17" s="127">
        <v>0</v>
      </c>
      <c r="C17" s="127">
        <v>0</v>
      </c>
      <c r="D17" s="127">
        <v>0</v>
      </c>
      <c r="F17" s="137">
        <v>0</v>
      </c>
      <c r="G17" s="137"/>
      <c r="H17" s="137"/>
      <c r="I17" s="137"/>
      <c r="J17" s="137"/>
      <c r="K17" s="137"/>
      <c r="L17" s="137"/>
      <c r="M17" s="137"/>
    </row>
    <row r="18" spans="2:17" x14ac:dyDescent="0.15">
      <c r="B18" s="127">
        <v>0</v>
      </c>
      <c r="C18" s="127">
        <v>0</v>
      </c>
      <c r="D18" s="127">
        <v>0</v>
      </c>
      <c r="F18" s="132">
        <v>0</v>
      </c>
      <c r="G18" s="130">
        <v>0</v>
      </c>
      <c r="H18" s="130"/>
      <c r="I18" s="130"/>
      <c r="J18" s="130"/>
      <c r="K18" s="130"/>
      <c r="L18" s="130"/>
      <c r="M18" s="130"/>
    </row>
    <row r="19" spans="2:17" ht="15" customHeight="1" x14ac:dyDescent="0.15">
      <c r="B19" s="127"/>
      <c r="C19" s="127"/>
      <c r="D19" s="127"/>
      <c r="F19" s="132"/>
      <c r="G19" s="130"/>
      <c r="H19" s="130"/>
      <c r="I19" s="130"/>
      <c r="J19" s="130"/>
      <c r="K19" s="130"/>
      <c r="L19" s="130"/>
      <c r="M19" s="130"/>
    </row>
    <row r="20" spans="2:17" x14ac:dyDescent="0.15">
      <c r="B20" s="127"/>
      <c r="C20" s="127"/>
      <c r="D20" s="127"/>
      <c r="F20" s="132">
        <v>0</v>
      </c>
      <c r="G20" s="130">
        <v>0</v>
      </c>
      <c r="H20" s="130"/>
      <c r="I20" s="130"/>
      <c r="J20" s="130"/>
      <c r="K20" s="130"/>
      <c r="L20" s="130"/>
      <c r="M20" s="130"/>
    </row>
    <row r="21" spans="2:17" x14ac:dyDescent="0.15">
      <c r="B21" s="127"/>
      <c r="C21" s="127"/>
      <c r="D21" s="127"/>
      <c r="F21" s="132"/>
      <c r="G21" s="130"/>
      <c r="H21" s="130"/>
      <c r="I21" s="130"/>
      <c r="J21" s="130"/>
      <c r="K21" s="130"/>
      <c r="L21" s="130"/>
      <c r="M21" s="130"/>
    </row>
    <row r="22" spans="2:17" x14ac:dyDescent="0.15">
      <c r="B22" s="127"/>
      <c r="C22" s="127"/>
      <c r="D22" s="127"/>
      <c r="F22" s="132"/>
      <c r="G22" s="130"/>
      <c r="H22" s="130"/>
      <c r="I22" s="130"/>
      <c r="J22" s="130"/>
      <c r="K22" s="130"/>
      <c r="L22" s="130"/>
      <c r="M22" s="130"/>
    </row>
    <row r="23" spans="2:17" x14ac:dyDescent="0.15">
      <c r="B23" s="127"/>
      <c r="C23" s="127"/>
      <c r="D23" s="127"/>
      <c r="F23" s="127">
        <v>0</v>
      </c>
      <c r="G23" s="137">
        <v>0</v>
      </c>
      <c r="H23" s="137"/>
      <c r="I23" s="137"/>
      <c r="J23" s="137"/>
      <c r="K23" s="137"/>
      <c r="L23" s="137"/>
      <c r="M23" s="137"/>
    </row>
    <row r="24" spans="2:17" x14ac:dyDescent="0.15">
      <c r="B24" s="127"/>
      <c r="C24" s="127"/>
      <c r="D24" s="127"/>
      <c r="F24" s="127">
        <v>0</v>
      </c>
      <c r="G24" s="137">
        <v>0</v>
      </c>
      <c r="H24" s="137"/>
      <c r="I24" s="137"/>
      <c r="J24" s="137"/>
      <c r="K24" s="137"/>
      <c r="L24" s="137"/>
      <c r="M24" s="137"/>
    </row>
    <row r="25" spans="2:17" ht="15" customHeight="1" x14ac:dyDescent="0.15">
      <c r="B25" s="127"/>
      <c r="C25" s="127"/>
      <c r="D25" s="127"/>
      <c r="F25" s="127"/>
    </row>
    <row r="26" spans="2:17" x14ac:dyDescent="0.15">
      <c r="C26" s="127"/>
      <c r="D26" s="127"/>
      <c r="L26" s="126">
        <v>0</v>
      </c>
      <c r="M26" s="126"/>
      <c r="N26" s="126"/>
      <c r="O26" s="126"/>
      <c r="P26" s="126"/>
      <c r="Q26" s="126"/>
    </row>
    <row r="27" spans="2:17" x14ac:dyDescent="0.15">
      <c r="L27" s="126"/>
      <c r="M27" s="126"/>
      <c r="N27" s="126"/>
      <c r="O27" s="126"/>
      <c r="P27" s="126"/>
      <c r="Q27" s="126"/>
    </row>
    <row r="28" spans="2:17" x14ac:dyDescent="0.15">
      <c r="F28" s="127">
        <v>0</v>
      </c>
      <c r="G28" s="127">
        <v>0</v>
      </c>
      <c r="H28" s="127">
        <v>0</v>
      </c>
      <c r="I28" s="127">
        <v>0</v>
      </c>
      <c r="J28" s="127">
        <v>0</v>
      </c>
      <c r="L28" s="138">
        <v>0</v>
      </c>
      <c r="M28" s="138">
        <v>0</v>
      </c>
    </row>
    <row r="29" spans="2:17" x14ac:dyDescent="0.15">
      <c r="E29" s="127"/>
      <c r="F29" s="127">
        <v>0</v>
      </c>
      <c r="G29" s="127">
        <v>0</v>
      </c>
      <c r="H29" s="127">
        <v>0</v>
      </c>
      <c r="I29" s="127">
        <v>0</v>
      </c>
      <c r="J29" s="127">
        <v>0</v>
      </c>
      <c r="L29" s="124">
        <v>0</v>
      </c>
      <c r="M29" s="124">
        <v>0</v>
      </c>
    </row>
    <row r="30" spans="2:17" x14ac:dyDescent="0.15">
      <c r="E30" s="127">
        <v>0</v>
      </c>
      <c r="F30" s="127">
        <v>0</v>
      </c>
      <c r="G30" s="127">
        <v>1</v>
      </c>
      <c r="H30" s="127">
        <v>1</v>
      </c>
      <c r="I30" s="139">
        <v>1</v>
      </c>
      <c r="J30" s="139">
        <v>1</v>
      </c>
      <c r="L30" s="124">
        <v>0</v>
      </c>
      <c r="M30" s="124">
        <v>0</v>
      </c>
    </row>
    <row r="31" spans="2:17" x14ac:dyDescent="0.15">
      <c r="E31" s="127">
        <v>0</v>
      </c>
      <c r="F31" s="127">
        <v>1</v>
      </c>
      <c r="G31" s="127">
        <v>1</v>
      </c>
      <c r="H31" s="127">
        <v>1</v>
      </c>
      <c r="I31" s="139">
        <v>1</v>
      </c>
      <c r="J31" s="139">
        <v>1</v>
      </c>
      <c r="L31" s="124">
        <v>0</v>
      </c>
      <c r="M31" s="124">
        <v>0</v>
      </c>
    </row>
    <row r="32" spans="2:17" x14ac:dyDescent="0.15">
      <c r="E32" s="127">
        <v>0</v>
      </c>
      <c r="F32" s="127">
        <v>1</v>
      </c>
      <c r="G32" s="127">
        <v>0</v>
      </c>
      <c r="H32" s="127">
        <v>0</v>
      </c>
      <c r="I32" s="139">
        <v>0</v>
      </c>
      <c r="J32" s="139">
        <v>0</v>
      </c>
      <c r="L32" s="124">
        <v>0</v>
      </c>
      <c r="M32" s="124">
        <v>0</v>
      </c>
    </row>
    <row r="33" spans="1:13" x14ac:dyDescent="0.15">
      <c r="E33" s="127">
        <v>0</v>
      </c>
      <c r="F33" s="127">
        <v>0</v>
      </c>
      <c r="G33" s="127">
        <v>0</v>
      </c>
      <c r="H33" s="127">
        <v>0</v>
      </c>
      <c r="I33" s="139">
        <v>0</v>
      </c>
      <c r="J33" s="139">
        <v>0</v>
      </c>
      <c r="L33" s="124">
        <v>0</v>
      </c>
      <c r="M33" s="124">
        <v>0</v>
      </c>
    </row>
    <row r="34" spans="1:13" x14ac:dyDescent="0.15">
      <c r="E34" s="127">
        <v>0</v>
      </c>
      <c r="F34" s="127">
        <v>1</v>
      </c>
      <c r="G34" s="127">
        <v>1</v>
      </c>
      <c r="H34" s="127">
        <v>1</v>
      </c>
      <c r="I34" s="139">
        <v>1</v>
      </c>
      <c r="J34" s="139">
        <v>1</v>
      </c>
      <c r="L34" s="124">
        <v>0</v>
      </c>
      <c r="M34" s="124">
        <v>0</v>
      </c>
    </row>
    <row r="42" spans="1:13" x14ac:dyDescent="0.15">
      <c r="A42" s="127"/>
    </row>
    <row r="43" spans="1:13" x14ac:dyDescent="0.15">
      <c r="A43" s="127"/>
    </row>
    <row r="44" spans="1:13" x14ac:dyDescent="0.15">
      <c r="A44" s="127"/>
    </row>
    <row r="45" spans="1:13" x14ac:dyDescent="0.15">
      <c r="A45" s="127"/>
    </row>
    <row r="46" spans="1:13" x14ac:dyDescent="0.15">
      <c r="A46" s="127"/>
    </row>
    <row r="47" spans="1:13" x14ac:dyDescent="0.15">
      <c r="A47" s="127"/>
    </row>
    <row r="48" spans="1:13" x14ac:dyDescent="0.15">
      <c r="A48" s="127"/>
    </row>
    <row r="49" spans="1:1" x14ac:dyDescent="0.15">
      <c r="A49" s="127"/>
    </row>
    <row r="50" spans="1:1" x14ac:dyDescent="0.15">
      <c r="A50" s="127"/>
    </row>
    <row r="51" spans="1:1" x14ac:dyDescent="0.15">
      <c r="A51" s="127"/>
    </row>
  </sheetData>
  <mergeCells count="16">
    <mergeCell ref="G23:M23"/>
    <mergeCell ref="G24:M24"/>
    <mergeCell ref="L26:Q27"/>
    <mergeCell ref="F14:J14"/>
    <mergeCell ref="F15:J15"/>
    <mergeCell ref="F17:M17"/>
    <mergeCell ref="F18:F19"/>
    <mergeCell ref="G18:M19"/>
    <mergeCell ref="F20:F22"/>
    <mergeCell ref="G20:M22"/>
    <mergeCell ref="B4:M6"/>
    <mergeCell ref="B8:D8"/>
    <mergeCell ref="F8:J8"/>
    <mergeCell ref="F9:J9"/>
    <mergeCell ref="F11:H11"/>
    <mergeCell ref="F12:H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84AC-ACF5-7342-984D-DC579FF6512A}">
  <sheetPr>
    <tabColor rgb="FF4FADEA"/>
  </sheetPr>
  <dimension ref="A1:Q51"/>
  <sheetViews>
    <sheetView workbookViewId="0">
      <selection activeCell="K8" sqref="K8"/>
    </sheetView>
  </sheetViews>
  <sheetFormatPr baseColWidth="10" defaultColWidth="8.83203125" defaultRowHeight="9" x14ac:dyDescent="0.15"/>
  <cols>
    <col min="1" max="1" width="2.33203125" style="124" customWidth="1"/>
    <col min="2" max="5" width="8.83203125" style="124"/>
    <col min="6" max="6" width="13.1640625" style="124" customWidth="1"/>
    <col min="7" max="7" width="14.33203125" style="124" customWidth="1"/>
    <col min="8" max="9" width="13.1640625" style="124" customWidth="1"/>
    <col min="10" max="10" width="14" style="124" bestFit="1" customWidth="1"/>
    <col min="11" max="11" width="8.83203125" style="124"/>
    <col min="12" max="12" width="11.5" style="124" customWidth="1"/>
    <col min="13" max="13" width="8.5" style="124" customWidth="1"/>
    <col min="14" max="16384" width="8.83203125" style="124"/>
  </cols>
  <sheetData>
    <row r="1" spans="1:13" s="125" customFormat="1" x14ac:dyDescent="0.15">
      <c r="I1" s="125" t="s">
        <v>330</v>
      </c>
    </row>
    <row r="2" spans="1:13" s="125" customFormat="1" x14ac:dyDescent="0.15">
      <c r="A2" s="140">
        <f ca="1">IF('Frequency Distribution'!$D$2="DRAGGING CELLS IS NOT PERMITTED. PLEASE UNDO LAST ACTION!!",0,IF('Frequency Distribution'!$P$1&lt;&gt;"Feedback OFF",IF(Scoreboard!$F$21="",SUMIFS('Frequency DistributionPT'!A3:$AL$34, 'Frequency DistributionPT'!A3:$AL$34, "&gt;0", 'Frequency DistributionSC'!A3:$AL$34, "PerfectMsg")+ABS(SUMIFS('Frequency DistributionPT'!A3:$AL$34, 'Frequency DistributionPT'!A3:$AL$34, "&lt;0", 'Frequency DistributionSC'!A3:$AL$34, "PerfectMsg")),0),0))</f>
        <v>0</v>
      </c>
      <c r="B2" s="140">
        <f>SUMIF('Frequency DistributionPT'!A3:$AL$34,"&gt;0")</f>
        <v>21</v>
      </c>
    </row>
    <row r="4" spans="1:13" x14ac:dyDescent="0.15">
      <c r="B4" s="126">
        <v>0</v>
      </c>
      <c r="C4" s="126"/>
      <c r="D4" s="126"/>
      <c r="E4" s="126"/>
      <c r="F4" s="126"/>
      <c r="G4" s="126"/>
      <c r="H4" s="126"/>
      <c r="I4" s="126"/>
      <c r="J4" s="126"/>
      <c r="K4" s="126"/>
      <c r="L4" s="126"/>
      <c r="M4" s="126"/>
    </row>
    <row r="5" spans="1:13" x14ac:dyDescent="0.15">
      <c r="B5" s="126"/>
      <c r="C5" s="126"/>
      <c r="D5" s="126"/>
      <c r="E5" s="126"/>
      <c r="F5" s="126"/>
      <c r="G5" s="126"/>
      <c r="H5" s="126"/>
      <c r="I5" s="126"/>
      <c r="J5" s="126"/>
      <c r="K5" s="126"/>
      <c r="L5" s="126"/>
      <c r="M5" s="126"/>
    </row>
    <row r="6" spans="1:13" x14ac:dyDescent="0.15">
      <c r="B6" s="126"/>
      <c r="C6" s="126"/>
      <c r="D6" s="126"/>
      <c r="E6" s="126"/>
      <c r="F6" s="126"/>
      <c r="G6" s="126"/>
      <c r="H6" s="126"/>
      <c r="I6" s="126"/>
      <c r="J6" s="126"/>
      <c r="K6" s="126"/>
      <c r="L6" s="126"/>
      <c r="M6" s="126"/>
    </row>
    <row r="8" spans="1:13" x14ac:dyDescent="0.15">
      <c r="B8" s="136">
        <v>0</v>
      </c>
      <c r="C8" s="136"/>
      <c r="D8" s="136"/>
      <c r="F8" s="137">
        <v>0</v>
      </c>
      <c r="G8" s="137"/>
      <c r="H8" s="137"/>
      <c r="I8" s="137"/>
      <c r="J8" s="137"/>
      <c r="K8" s="127" t="str">
        <f ca="1">_xlfn.IFS(ISBLANK('Frequency Distribution'!K8),"",IF(NOT(ISNA('#_Frequency Distribution'!K8)),IF(ISNA('Frequency Distribution'!K8),TRUE,FALSE),FALSE),"StuNAMsg",IF(AND(ISNA('#_Frequency Distribution'!K8),ISNA('Frequency Distribution'!K8)),TRUE,FALSE),"PerfectMsg",IF(NOT(ISERROR('#_Frequency Distribution'!K8)),IF(ISERROR('Frequency Distribution'!K8),TRUE,FALSE),FALSE),"StuErrorMsg",IF(TYPE('#_Frequency Distribution'!K8)&lt;&gt;TYPE('Frequency Distribution'!K8),TRUE,FALSE),"WrongTypeMsg",IF(_xlfn.ISFORMULA('#_Frequency Distribution'!K8),IF(NOT(_xlfn.ISFORMULA('Frequency Distribution'!K8)),TRUE),FALSE),"MissingFormulaMsg",IF(NOT(AND(ISNUMBER(FIND("[",_xlfn.FORMULATEXT('#_Frequency Distribution'!K8))),ISNUMBER(FIND("!",_xlfn.FORMULATEXT('#_Frequency Distribution'!K8))))),AND(ISNUMBER(FIND("[",_xlfn.FORMULATEXT('Frequency Distribution'!K8))),ISNUMBER(FIND("!",_xlfn.FORMULATEXT('Frequency Distribution'!K8)))),FALSE),"ExternalRefsMsg",IF(ISNUMBER('#_Frequency Distribution'!K8),IF(ABS('#_Frequency Distribution'!K8-'Frequency Distribution'!K8)&gt;0.00001,TRUE,FALSE),IF('#_Frequency Distribution'!K8&lt;&gt;'Frequency Distribution'!K8,TRUE,FALSE)),IF(ISNUMBER('#_Frequency Distribution'!K8),IF('#_Frequency Distribution'!K8&gt;'Frequency Distribution'!K8,"TooLow","TooHigh"),"WrongAnswer"),NOT(_xlfn.ISFORMULA('#_Frequency Distribution'!K8)),"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Distribution'!K8),_xlfn.FORMULATEXT('Frequency Distribution'!K8),'Frequency Distribution'!K8),"9","#"),"8","#"),"7","#"),"6","#"),"5","#"),"4","#"),"3","#"),"2","#"),"1","#"),"0","#"),CHAR(10),""),"$",""),"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Distribution'!K8),_xlfn.FORMULATEXT('Frequency Distribution'!K8),'Frequency Distribution'!K8),"9","#"),"8","#"),"7","#"),"6","#"),"5","#"),"4","#"),"3","#"),"2","#"),"1","#"),"0","#"),CHAR(10),""),"$",""),"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Distribution'!K8),_xlfn.FORMULATEXT('#_Frequency Distribution'!K8),'#_Frequency Distribution'!K8),"9","#"),"8","#"),"7","#"),"6","#"),"5","#"),"4","#"),"3","#"),"2","#"),"1","#"),"0","#"),CHAR(10),""),"$",""),"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Distribution'!K8),_xlfn.FORMULATEXT('#_Frequency Distribution'!K8),'#_Frequency Distribution'!K8),"9","#"),"8","#"),"7","#"),"6","#"),"5","#"),"4","#"),"3","#"),"2","#"),"1","#"),"0","#"),CHAR(10),""),"$","")," ",""),",","@"),"&gt;","@"),"&lt;","@"),"=","@"),")","@"),"(","@"),"^","@"),"/","@"),"+","@"),"*","@"),"-","@"),"@#","")))/2,TRUE,FALSE),"HardCodeMsg",IF(LEN(IF(_xlfn.ISFORMULA('Frequency Distribution'!K8),_xlfn.FORMULATEXT('Frequency Distribution'!K8),'Frequency Distribution'!K8))-LEN(SUBSTITUTE(IF(_xlfn.ISFORMULA('Frequency Distribution'!K8),_xlfn.FORMULATEXT('Frequency Distribution'!K8),'Frequency Distribution'!K8),"""",""))&gt;LEN(IF(_xlfn.ISFORMULA('#_Frequency Distribution'!K8),_xlfn.FORMULATEXT('#_Frequency Distribution'!K8),'#_Frequency Distribution'!K8))-LEN(SUBSTITUTE(IF(_xlfn.ISFORMULA('#_Frequency Distribution'!K8),_xlfn.FORMULATEXT('#_Frequency Distribution'!K8),'#_Frequency Distribution'!K8),"""","")),TRUE,FALSE),"HardQuoteMsg",IF(LEN(IF(_xlfn.ISFORMULA('Frequency Distribution'!K8),_xlfn.FORMULATEXT('Frequency Distribution'!K8),'Frequency Distribution'!K8))-LEN(SUBSTITUTE(IF(_xlfn.ISFORMULA('Frequency Distribution'!K8),_xlfn.FORMULATEXT('Frequency Distribution'!K8),'Frequency Distribution'!K8),"$",""))&lt;0.5*(LEN(IF(_xlfn.ISFORMULA('#_Frequency Distribution'!K8),_xlfn.FORMULATEXT('#_Frequency Distribution'!K8),'#_Frequency Distribution'!K8))-LEN(SUBSTITUTE(IF(_xlfn.ISFORMULA('#_Frequency Distribution'!K8),_xlfn.FORMULATEXT('#_Frequency Distribution'!K8),'#_Frequency Distribution'!K8),"$",""))),TRUE,FALSE),"MissingAbsMsg",TRUE,"PerfectMsg")</f>
        <v/>
      </c>
    </row>
    <row r="9" spans="1:13" x14ac:dyDescent="0.15">
      <c r="B9" s="127">
        <v>0</v>
      </c>
      <c r="C9" s="127">
        <v>0</v>
      </c>
      <c r="D9" s="127">
        <v>0</v>
      </c>
      <c r="F9" s="137">
        <v>0</v>
      </c>
      <c r="G9" s="137"/>
      <c r="H9" s="137"/>
      <c r="I9" s="137"/>
      <c r="J9" s="137"/>
      <c r="K9" s="127" t="str">
        <f ca="1">_xlfn.IFS(ISBLANK('Frequency Distribution'!K9),"",IF(NOT(ISNA('#_Frequency Distribution'!K9)),IF(ISNA('Frequency Distribution'!K9),TRUE,FALSE),FALSE),"StuNAMsg",IF(AND(ISNA('#_Frequency Distribution'!K9),ISNA('Frequency Distribution'!K9)),TRUE,FALSE),"PerfectMsg",IF(NOT(ISERROR('#_Frequency Distribution'!K9)),IF(ISERROR('Frequency Distribution'!K9),TRUE,FALSE),FALSE),"StuErrorMsg",IF(TYPE('#_Frequency Distribution'!K9)&lt;&gt;TYPE('Frequency Distribution'!K9),TRUE,FALSE),"WrongTypeMsg",IF(_xlfn.ISFORMULA('#_Frequency Distribution'!K9),IF(NOT(_xlfn.ISFORMULA('Frequency Distribution'!K9)),TRUE),FALSE),"MissingFormulaMsg",IF(NOT(AND(ISNUMBER(FIND("[",_xlfn.FORMULATEXT('#_Frequency Distribution'!K9))),ISNUMBER(FIND("!",_xlfn.FORMULATEXT('#_Frequency Distribution'!K9))))),AND(ISNUMBER(FIND("[",_xlfn.FORMULATEXT('Frequency Distribution'!K9))),ISNUMBER(FIND("!",_xlfn.FORMULATEXT('Frequency Distribution'!K9)))),FALSE),"ExternalRefsMsg",IF(ISNUMBER('#_Frequency Distribution'!K9),IF(ABS('#_Frequency Distribution'!K9-'Frequency Distribution'!K9)&gt;0.00001,TRUE,FALSE),IF('#_Frequency Distribution'!K9&lt;&gt;'Frequency Distribution'!K9,TRUE,FALSE)),IF(ISNUMBER('#_Frequency Distribution'!K9),IF('#_Frequency Distribution'!K9&gt;'Frequency Distribution'!K9,"TooLow","TooHigh"),"WrongAnswer"),NOT(_xlfn.ISFORMULA('#_Frequency Distribution'!K9)),"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Distribution'!K9),_xlfn.FORMULATEXT('Frequency Distribution'!K9),'Frequency Distribution'!K9),"9","#"),"8","#"),"7","#"),"6","#"),"5","#"),"4","#"),"3","#"),"2","#"),"1","#"),"0","#"),CHAR(10),""),"$",""),"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Distribution'!K9),_xlfn.FORMULATEXT('Frequency Distribution'!K9),'Frequency Distribution'!K9),"9","#"),"8","#"),"7","#"),"6","#"),"5","#"),"4","#"),"3","#"),"2","#"),"1","#"),"0","#"),CHAR(10),""),"$",""),"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Distribution'!K9),_xlfn.FORMULATEXT('#_Frequency Distribution'!K9),'#_Frequency Distribution'!K9),"9","#"),"8","#"),"7","#"),"6","#"),"5","#"),"4","#"),"3","#"),"2","#"),"1","#"),"0","#"),CHAR(10),""),"$",""),"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Distribution'!K9),_xlfn.FORMULATEXT('#_Frequency Distribution'!K9),'#_Frequency Distribution'!K9),"9","#"),"8","#"),"7","#"),"6","#"),"5","#"),"4","#"),"3","#"),"2","#"),"1","#"),"0","#"),CHAR(10),""),"$","")," ",""),",","@"),"&gt;","@"),"&lt;","@"),"=","@"),")","@"),"(","@"),"^","@"),"/","@"),"+","@"),"*","@"),"-","@"),"@#","")))/2,TRUE,FALSE),"HardCodeMsg",IF(LEN(IF(_xlfn.ISFORMULA('Frequency Distribution'!K9),_xlfn.FORMULATEXT('Frequency Distribution'!K9),'Frequency Distribution'!K9))-LEN(SUBSTITUTE(IF(_xlfn.ISFORMULA('Frequency Distribution'!K9),_xlfn.FORMULATEXT('Frequency Distribution'!K9),'Frequency Distribution'!K9),"""",""))&gt;LEN(IF(_xlfn.ISFORMULA('#_Frequency Distribution'!K9),_xlfn.FORMULATEXT('#_Frequency Distribution'!K9),'#_Frequency Distribution'!K9))-LEN(SUBSTITUTE(IF(_xlfn.ISFORMULA('#_Frequency Distribution'!K9),_xlfn.FORMULATEXT('#_Frequency Distribution'!K9),'#_Frequency Distribution'!K9),"""","")),TRUE,FALSE),"HardQuoteMsg",IF(LEN(IF(_xlfn.ISFORMULA('Frequency Distribution'!K9),_xlfn.FORMULATEXT('Frequency Distribution'!K9),'Frequency Distribution'!K9))-LEN(SUBSTITUTE(IF(_xlfn.ISFORMULA('Frequency Distribution'!K9),_xlfn.FORMULATEXT('Frequency Distribution'!K9),'Frequency Distribution'!K9),"$",""))&lt;0.5*(LEN(IF(_xlfn.ISFORMULA('#_Frequency Distribution'!K9),_xlfn.FORMULATEXT('#_Frequency Distribution'!K9),'#_Frequency Distribution'!K9))-LEN(SUBSTITUTE(IF(_xlfn.ISFORMULA('#_Frequency Distribution'!K9),_xlfn.FORMULATEXT('#_Frequency Distribution'!K9),'#_Frequency Distribution'!K9),"$",""))),TRUE,FALSE),"MissingAbsMsg",TRUE,"PerfectMsg")</f>
        <v/>
      </c>
    </row>
    <row r="10" spans="1:13" x14ac:dyDescent="0.15">
      <c r="B10" s="127">
        <v>0</v>
      </c>
      <c r="C10" s="127">
        <v>0</v>
      </c>
      <c r="D10" s="127">
        <v>0</v>
      </c>
      <c r="F10" s="127"/>
      <c r="K10" s="127"/>
    </row>
    <row r="11" spans="1:13" x14ac:dyDescent="0.15">
      <c r="B11" s="127">
        <v>0</v>
      </c>
      <c r="C11" s="127">
        <v>0</v>
      </c>
      <c r="D11" s="127">
        <v>0</v>
      </c>
      <c r="F11" s="137">
        <v>0</v>
      </c>
      <c r="G11" s="137"/>
      <c r="H11" s="137"/>
      <c r="I11" s="127" t="str">
        <f ca="1">_xlfn.IFS(ISBLANK('Frequency Distribution'!I11),"",IF(NOT(ISNA('#_Frequency Distribution'!I11)),IF(ISNA('Frequency Distribution'!I11),TRUE,FALSE),FALSE),"StuNAMsg",IF(AND(ISNA('#_Frequency Distribution'!I11),ISNA('Frequency Distribution'!I11)),TRUE,FALSE),"PerfectMsg",IF(NOT(ISERROR('#_Frequency Distribution'!I11)),IF(ISERROR('Frequency Distribution'!I11),TRUE,FALSE),FALSE),"StuErrorMsg",IF(TYPE('#_Frequency Distribution'!I11)&lt;&gt;TYPE('Frequency Distribution'!I11),TRUE,FALSE),"WrongTypeMsg",IF(_xlfn.ISFORMULA('#_Frequency Distribution'!I11),IF(NOT(_xlfn.ISFORMULA('Frequency Distribution'!I11)),TRUE),FALSE),"MissingFormulaMsg",IF(NOT(AND(ISNUMBER(FIND("[",_xlfn.FORMULATEXT('#_Frequency Distribution'!I11))),ISNUMBER(FIND("!",_xlfn.FORMULATEXT('#_Frequency Distribution'!I11))))),AND(ISNUMBER(FIND("[",_xlfn.FORMULATEXT('Frequency Distribution'!I11))),ISNUMBER(FIND("!",_xlfn.FORMULATEXT('Frequency Distribution'!I11)))),FALSE),"ExternalRefsMsg",IF(ISNUMBER('#_Frequency Distribution'!I11),IF(ABS('#_Frequency Distribution'!I11-'Frequency Distribution'!I11)&gt;0.00001,TRUE,FALSE),IF('#_Frequency Distribution'!I11&lt;&gt;'Frequency Distribution'!I11,TRUE,FALSE)),IF(ISNUMBER('#_Frequency Distribution'!I11),IF('#_Frequency Distribution'!I11&gt;'Frequency Distribution'!I11,"TooLow","TooHigh"),"WrongAnswer"),NOT(_xlfn.ISFORMULA('#_Frequency Distribution'!I11)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Distribution'!I11),_xlfn.FORMULATEXT('Frequency Distribution'!I11),'Frequency Distribution'!I11),"9","#"),"8","#"),"7","#"),"6","#"),"5","#"),"4","#"),"3","#"),"2","#"),"1","#"),"0","#"),CHAR(10),""),"$",""),"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Distribution'!I11),_xlfn.FORMULATEXT('Frequency Distribution'!I11),'Frequency Distribution'!I11),"9","#"),"8","#"),"7","#"),"6","#"),"5","#"),"4","#"),"3","#"),"2","#"),"1","#"),"0","#"),CHAR(10),""),"$",""),"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Distribution'!I11),_xlfn.FORMULATEXT('#_Frequency Distribution'!I11),'#_Frequency Distribution'!I11),"9","#"),"8","#"),"7","#"),"6","#"),"5","#"),"4","#"),"3","#"),"2","#"),"1","#"),"0","#"),CHAR(10),""),"$",""),"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Distribution'!I11),_xlfn.FORMULATEXT('#_Frequency Distribution'!I11),'#_Frequency Distribution'!I11),"9","#"),"8","#"),"7","#"),"6","#"),"5","#"),"4","#"),"3","#"),"2","#"),"1","#"),"0","#"),CHAR(10),""),"$","")," ",""),",","@"),"&gt;","@"),"&lt;","@"),"=","@"),")","@"),"(","@"),"^","@"),"/","@"),"+","@"),"*","@"),"-","@"),"@#","")))/2,TRUE,FALSE),"HardCodeMsg",IF(LEN(IF(_xlfn.ISFORMULA('Frequency Distribution'!I11),_xlfn.FORMULATEXT('Frequency Distribution'!I11),'Frequency Distribution'!I11))-LEN(SUBSTITUTE(IF(_xlfn.ISFORMULA('Frequency Distribution'!I11),_xlfn.FORMULATEXT('Frequency Distribution'!I11),'Frequency Distribution'!I11),"""",""))&gt;LEN(IF(_xlfn.ISFORMULA('#_Frequency Distribution'!I11),_xlfn.FORMULATEXT('#_Frequency Distribution'!I11),'#_Frequency Distribution'!I11))-LEN(SUBSTITUTE(IF(_xlfn.ISFORMULA('#_Frequency Distribution'!I11),_xlfn.FORMULATEXT('#_Frequency Distribution'!I11),'#_Frequency Distribution'!I11),"""","")),TRUE,FALSE),"HardQuoteMsg",IF(LEN(IF(_xlfn.ISFORMULA('Frequency Distribution'!I11),_xlfn.FORMULATEXT('Frequency Distribution'!I11),'Frequency Distribution'!I11))-LEN(SUBSTITUTE(IF(_xlfn.ISFORMULA('Frequency Distribution'!I11),_xlfn.FORMULATEXT('Frequency Distribution'!I11),'Frequency Distribution'!I11),"$",""))&lt;0.5*(LEN(IF(_xlfn.ISFORMULA('#_Frequency Distribution'!I11),_xlfn.FORMULATEXT('#_Frequency Distribution'!I11),'#_Frequency Distribution'!I11))-LEN(SUBSTITUTE(IF(_xlfn.ISFORMULA('#_Frequency Distribution'!I11),_xlfn.FORMULATEXT('#_Frequency Distribution'!I11),'#_Frequency Distribution'!I11),"$",""))),TRUE,FALSE),"MissingAbsMsg",TRUE,"PerfectMsg")</f>
        <v/>
      </c>
      <c r="K11" s="127"/>
    </row>
    <row r="12" spans="1:13" x14ac:dyDescent="0.15">
      <c r="B12" s="127">
        <v>0</v>
      </c>
      <c r="C12" s="127">
        <v>0</v>
      </c>
      <c r="D12" s="127">
        <v>0</v>
      </c>
      <c r="F12" s="137">
        <v>0</v>
      </c>
      <c r="G12" s="137"/>
      <c r="H12" s="137"/>
      <c r="I12" s="127" t="str">
        <f ca="1">_xlfn.IFS(ISBLANK('Frequency Distribution'!I12),"",IF(NOT(ISNA('#_Frequency Distribution'!I12)),IF(ISNA('Frequency Distribution'!I12),TRUE,FALSE),FALSE),"StuNAMsg",IF(AND(ISNA('#_Frequency Distribution'!I12),ISNA('Frequency Distribution'!I12)),TRUE,FALSE),"PerfectMsg",IF(NOT(ISERROR('#_Frequency Distribution'!I12)),IF(ISERROR('Frequency Distribution'!I12),TRUE,FALSE),FALSE),"StuErrorMsg",IF(TYPE('#_Frequency Distribution'!I12)&lt;&gt;TYPE('Frequency Distribution'!I12),TRUE,FALSE),"WrongTypeMsg",IF(_xlfn.ISFORMULA('#_Frequency Distribution'!I12),IF(NOT(_xlfn.ISFORMULA('Frequency Distribution'!I12)),TRUE),FALSE),"MissingFormulaMsg",IF(NOT(AND(ISNUMBER(FIND("[",_xlfn.FORMULATEXT('#_Frequency Distribution'!I12))),ISNUMBER(FIND("!",_xlfn.FORMULATEXT('#_Frequency Distribution'!I12))))),AND(ISNUMBER(FIND("[",_xlfn.FORMULATEXT('Frequency Distribution'!I12))),ISNUMBER(FIND("!",_xlfn.FORMULATEXT('Frequency Distribution'!I12)))),FALSE),"ExternalRefsMsg",IF(ISNUMBER('#_Frequency Distribution'!I12),IF(ABS('#_Frequency Distribution'!I12-'Frequency Distribution'!I12)&gt;0.00001,TRUE,FALSE),IF('#_Frequency Distribution'!I12&lt;&gt;'Frequency Distribution'!I12,TRUE,FALSE)),IF(ISNUMBER('#_Frequency Distribution'!I12),IF('#_Frequency Distribution'!I12&gt;'Frequency Distribution'!I12,"TooLow","TooHigh"),"WrongAnswer"),NOT(_xlfn.ISFORMULA('#_Frequency Distribution'!I12)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Distribution'!I12),_xlfn.FORMULATEXT('Frequency Distribution'!I12),'Frequency Distribution'!I12),"9","#"),"8","#"),"7","#"),"6","#"),"5","#"),"4","#"),"3","#"),"2","#"),"1","#"),"0","#"),CHAR(10),""),"$",""),"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Distribution'!I12),_xlfn.FORMULATEXT('Frequency Distribution'!I12),'Frequency Distribution'!I12),"9","#"),"8","#"),"7","#"),"6","#"),"5","#"),"4","#"),"3","#"),"2","#"),"1","#"),"0","#"),CHAR(10),""),"$",""),"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Distribution'!I12),_xlfn.FORMULATEXT('#_Frequency Distribution'!I12),'#_Frequency Distribution'!I12),"9","#"),"8","#"),"7","#"),"6","#"),"5","#"),"4","#"),"3","#"),"2","#"),"1","#"),"0","#"),CHAR(10),""),"$",""),"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Distribution'!I12),_xlfn.FORMULATEXT('#_Frequency Distribution'!I12),'#_Frequency Distribution'!I12),"9","#"),"8","#"),"7","#"),"6","#"),"5","#"),"4","#"),"3","#"),"2","#"),"1","#"),"0","#"),CHAR(10),""),"$","")," ",""),",","@"),"&gt;","@"),"&lt;","@"),"=","@"),")","@"),"(","@"),"^","@"),"/","@"),"+","@"),"*","@"),"-","@"),"@#","")))/2,TRUE,FALSE),"HardCodeMsg",IF(LEN(IF(_xlfn.ISFORMULA('Frequency Distribution'!I12),_xlfn.FORMULATEXT('Frequency Distribution'!I12),'Frequency Distribution'!I12))-LEN(SUBSTITUTE(IF(_xlfn.ISFORMULA('Frequency Distribution'!I12),_xlfn.FORMULATEXT('Frequency Distribution'!I12),'Frequency Distribution'!I12),"""",""))&gt;LEN(IF(_xlfn.ISFORMULA('#_Frequency Distribution'!I12),_xlfn.FORMULATEXT('#_Frequency Distribution'!I12),'#_Frequency Distribution'!I12))-LEN(SUBSTITUTE(IF(_xlfn.ISFORMULA('#_Frequency Distribution'!I12),_xlfn.FORMULATEXT('#_Frequency Distribution'!I12),'#_Frequency Distribution'!I12),"""","")),TRUE,FALSE),"HardQuoteMsg",IF(LEN(IF(_xlfn.ISFORMULA('Frequency Distribution'!I12),_xlfn.FORMULATEXT('Frequency Distribution'!I12),'Frequency Distribution'!I12))-LEN(SUBSTITUTE(IF(_xlfn.ISFORMULA('Frequency Distribution'!I12),_xlfn.FORMULATEXT('Frequency Distribution'!I12),'Frequency Distribution'!I12),"$",""))&lt;0.5*(LEN(IF(_xlfn.ISFORMULA('#_Frequency Distribution'!I12),_xlfn.FORMULATEXT('#_Frequency Distribution'!I12),'#_Frequency Distribution'!I12))-LEN(SUBSTITUTE(IF(_xlfn.ISFORMULA('#_Frequency Distribution'!I12),_xlfn.FORMULATEXT('#_Frequency Distribution'!I12),'#_Frequency Distribution'!I12),"$",""))),TRUE,FALSE),"MissingAbsMsg",TRUE,"PerfectMsg")</f>
        <v/>
      </c>
      <c r="K12" s="127"/>
    </row>
    <row r="13" spans="1:13" ht="15" customHeight="1" x14ac:dyDescent="0.15">
      <c r="B13" s="127">
        <v>0</v>
      </c>
      <c r="C13" s="127">
        <v>0</v>
      </c>
      <c r="D13" s="127">
        <v>0</v>
      </c>
      <c r="K13" s="127"/>
    </row>
    <row r="14" spans="1:13" x14ac:dyDescent="0.15">
      <c r="B14" s="127">
        <v>0</v>
      </c>
      <c r="C14" s="127">
        <v>0</v>
      </c>
      <c r="D14" s="127">
        <v>0</v>
      </c>
      <c r="F14" s="130">
        <v>0</v>
      </c>
      <c r="G14" s="130"/>
      <c r="H14" s="130"/>
      <c r="I14" s="130"/>
      <c r="J14" s="130"/>
      <c r="K14" s="129" t="str">
        <f ca="1">_xlfn.IFS(ISBLANK('Frequency Distribution'!K14),"",IF(NOT(ISNA('#_Frequency Distribution'!K14)),IF(ISNA('Frequency Distribution'!K14),TRUE,FALSE),FALSE),"StuNAMsg",IF(AND(ISNA('#_Frequency Distribution'!K14),ISNA('Frequency Distribution'!K14)),TRUE,FALSE),"PerfectMsg",IF(NOT(ISERROR('#_Frequency Distribution'!K14)),IF(ISERROR('Frequency Distribution'!K14),TRUE,FALSE),FALSE),"StuErrorMsg",IF(TYPE('#_Frequency Distribution'!K14)&lt;&gt;TYPE('Frequency Distribution'!K14),TRUE,FALSE),"WrongTypeMsg",IF(_xlfn.ISFORMULA('#_Frequency Distribution'!K14),IF(NOT(_xlfn.ISFORMULA('Frequency Distribution'!K14)),TRUE),FALSE),"MissingFormulaMsg",IF(NOT(AND(ISNUMBER(FIND("[",_xlfn.FORMULATEXT('#_Frequency Distribution'!K14))),ISNUMBER(FIND("!",_xlfn.FORMULATEXT('#_Frequency Distribution'!K14))))),AND(ISNUMBER(FIND("[",_xlfn.FORMULATEXT('Frequency Distribution'!K14))),ISNUMBER(FIND("!",_xlfn.FORMULATEXT('Frequency Distribution'!K14)))),FALSE),"ExternalRefsMsg",IF(ISNUMBER('#_Frequency Distribution'!K14),IF(ABS('#_Frequency Distribution'!K14-'Frequency Distribution'!K14)&gt;0.00001,TRUE,FALSE),IF('#_Frequency Distribution'!K14&lt;&gt;'Frequency Distribution'!K14,TRUE,FALSE)),IF(ISNUMBER('#_Frequency Distribution'!K14),IF('#_Frequency Distribution'!K14&gt;'Frequency Distribution'!K14,"TooLow","TooHigh"),"WrongAnswer"),NOT(_xlfn.ISFORMULA('#_Frequency Distribution'!K14)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Distribution'!K14),_xlfn.FORMULATEXT('Frequency Distribution'!K14),'Frequency Distribution'!K14),"9","#"),"8","#"),"7","#"),"6","#"),"5","#"),"4","#"),"3","#"),"2","#"),"1","#"),"0","#"),CHAR(10),""),"$",""),"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Distribution'!K14),_xlfn.FORMULATEXT('Frequency Distribution'!K14),'Frequency Distribution'!K14),"9","#"),"8","#"),"7","#"),"6","#"),"5","#"),"4","#"),"3","#"),"2","#"),"1","#"),"0","#"),CHAR(10),""),"$",""),"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Distribution'!K14),_xlfn.FORMULATEXT('#_Frequency Distribution'!K14),'#_Frequency Distribution'!K14),"9","#"),"8","#"),"7","#"),"6","#"),"5","#"),"4","#"),"3","#"),"2","#"),"1","#"),"0","#"),CHAR(10),""),"$",""),"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Distribution'!K14),_xlfn.FORMULATEXT('#_Frequency Distribution'!K14),'#_Frequency Distribution'!K14),"9","#"),"8","#"),"7","#"),"6","#"),"5","#"),"4","#"),"3","#"),"2","#"),"1","#"),"0","#"),CHAR(10),""),"$","")," ",""),",","@"),"&gt;","@"),"&lt;","@"),"=","@"),")","@"),"(","@"),"^","@"),"/","@"),"+","@"),"*","@"),"-","@"),"@#","")))/2,TRUE,FALSE),"HardCodeMsg",IF(LEN(IF(_xlfn.ISFORMULA('Frequency Distribution'!K14),_xlfn.FORMULATEXT('Frequency Distribution'!K14),'Frequency Distribution'!K14))-LEN(SUBSTITUTE(IF(_xlfn.ISFORMULA('Frequency Distribution'!K14),_xlfn.FORMULATEXT('Frequency Distribution'!K14),'Frequency Distribution'!K14),"""",""))&gt;LEN(IF(_xlfn.ISFORMULA('#_Frequency Distribution'!K14),_xlfn.FORMULATEXT('#_Frequency Distribution'!K14),'#_Frequency Distribution'!K14))-LEN(SUBSTITUTE(IF(_xlfn.ISFORMULA('#_Frequency Distribution'!K14),_xlfn.FORMULATEXT('#_Frequency Distribution'!K14),'#_Frequency Distribution'!K14),"""","")),TRUE,FALSE),"HardQuoteMsg",IF(LEN(IF(_xlfn.ISFORMULA('Frequency Distribution'!K14),_xlfn.FORMULATEXT('Frequency Distribution'!K14),'Frequency Distribution'!K14))-LEN(SUBSTITUTE(IF(_xlfn.ISFORMULA('Frequency Distribution'!K14),_xlfn.FORMULATEXT('Frequency Distribution'!K14),'Frequency Distribution'!K14),"$",""))&lt;0.5*(LEN(IF(_xlfn.ISFORMULA('#_Frequency Distribution'!K14),_xlfn.FORMULATEXT('#_Frequency Distribution'!K14),'#_Frequency Distribution'!K14))-LEN(SUBSTITUTE(IF(_xlfn.ISFORMULA('#_Frequency Distribution'!K14),_xlfn.FORMULATEXT('#_Frequency Distribution'!K14),'#_Frequency Distribution'!K14),"$",""))),TRUE,FALSE),"MissingAbsMsg",TRUE,"PerfectMsg")</f>
        <v/>
      </c>
    </row>
    <row r="15" spans="1:13" x14ac:dyDescent="0.15">
      <c r="B15" s="127">
        <v>0</v>
      </c>
      <c r="C15" s="127">
        <v>0</v>
      </c>
      <c r="D15" s="127">
        <v>0</v>
      </c>
      <c r="F15" s="130">
        <v>0</v>
      </c>
      <c r="G15" s="130"/>
      <c r="H15" s="130"/>
      <c r="I15" s="130"/>
      <c r="J15" s="130"/>
      <c r="K15" s="129" t="str">
        <f ca="1">_xlfn.IFS(ISBLANK('Frequency Distribution'!K15),"",IF(NOT(ISNA('#_Frequency Distribution'!K15)),IF(ISNA('Frequency Distribution'!K15),TRUE,FALSE),FALSE),"StuNAMsg",IF(AND(ISNA('#_Frequency Distribution'!K15),ISNA('Frequency Distribution'!K15)),TRUE,FALSE),"PerfectMsg",IF(NOT(ISERROR('#_Frequency Distribution'!K15)),IF(ISERROR('Frequency Distribution'!K15),TRUE,FALSE),FALSE),"StuErrorMsg",IF(TYPE('#_Frequency Distribution'!K15)&lt;&gt;TYPE('Frequency Distribution'!K15),TRUE,FALSE),"WrongTypeMsg",IF(_xlfn.ISFORMULA('#_Frequency Distribution'!K15),IF(NOT(_xlfn.ISFORMULA('Frequency Distribution'!K15)),TRUE),FALSE),"MissingFormulaMsg",IF(NOT(AND(ISNUMBER(FIND("[",_xlfn.FORMULATEXT('#_Frequency Distribution'!K15))),ISNUMBER(FIND("!",_xlfn.FORMULATEXT('#_Frequency Distribution'!K15))))),AND(ISNUMBER(FIND("[",_xlfn.FORMULATEXT('Frequency Distribution'!K15))),ISNUMBER(FIND("!",_xlfn.FORMULATEXT('Frequency Distribution'!K15)))),FALSE),"ExternalRefsMsg",IF(ISNUMBER('#_Frequency Distribution'!K15),IF(ABS('#_Frequency Distribution'!K15-'Frequency Distribution'!K15)&gt;0.00001,TRUE,FALSE),IF('#_Frequency Distribution'!K15&lt;&gt;'Frequency Distribution'!K15,TRUE,FALSE)),IF(ISNUMBER('#_Frequency Distribution'!K15),IF('#_Frequency Distribution'!K15&gt;'Frequency Distribution'!K15,"TooLow","TooHigh"),"WrongAnswer"),NOT(_xlfn.ISFORMULA('#_Frequency Distribution'!K15)),"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Distribution'!K15),_xlfn.FORMULATEXT('Frequency Distribution'!K15),'Frequency Distribution'!K15),"9","#"),"8","#"),"7","#"),"6","#"),"5","#"),"4","#"),"3","#"),"2","#"),"1","#"),"0","#"),CHAR(10),""),"$",""),"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Distribution'!K15),_xlfn.FORMULATEXT('Frequency Distribution'!K15),'Frequency Distribution'!K15),"9","#"),"8","#"),"7","#"),"6","#"),"5","#"),"4","#"),"3","#"),"2","#"),"1","#"),"0","#"),CHAR(10),""),"$",""),"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Distribution'!K15),_xlfn.FORMULATEXT('#_Frequency Distribution'!K15),'#_Frequency Distribution'!K15),"9","#"),"8","#"),"7","#"),"6","#"),"5","#"),"4","#"),"3","#"),"2","#"),"1","#"),"0","#"),CHAR(10),""),"$",""),"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Distribution'!K15),_xlfn.FORMULATEXT('#_Frequency Distribution'!K15),'#_Frequency Distribution'!K15),"9","#"),"8","#"),"7","#"),"6","#"),"5","#"),"4","#"),"3","#"),"2","#"),"1","#"),"0","#"),CHAR(10),""),"$","")," ",""),",","@"),"&gt;","@"),"&lt;","@"),"=","@"),")","@"),"(","@"),"^","@"),"/","@"),"+","@"),"*","@"),"-","@"),"@#","")))/2,TRUE,FALSE),"HardCodeMsg",IF(LEN(IF(_xlfn.ISFORMULA('Frequency Distribution'!K15),_xlfn.FORMULATEXT('Frequency Distribution'!K15),'Frequency Distribution'!K15))-LEN(SUBSTITUTE(IF(_xlfn.ISFORMULA('Frequency Distribution'!K15),_xlfn.FORMULATEXT('Frequency Distribution'!K15),'Frequency Distribution'!K15),"""",""))&gt;LEN(IF(_xlfn.ISFORMULA('#_Frequency Distribution'!K15),_xlfn.FORMULATEXT('#_Frequency Distribution'!K15),'#_Frequency Distribution'!K15))-LEN(SUBSTITUTE(IF(_xlfn.ISFORMULA('#_Frequency Distribution'!K15),_xlfn.FORMULATEXT('#_Frequency Distribution'!K15),'#_Frequency Distribution'!K15),"""","")),TRUE,FALSE),"HardQuoteMsg",IF(LEN(IF(_xlfn.ISFORMULA('Frequency Distribution'!K15),_xlfn.FORMULATEXT('Frequency Distribution'!K15),'Frequency Distribution'!K15))-LEN(SUBSTITUTE(IF(_xlfn.ISFORMULA('Frequency Distribution'!K15),_xlfn.FORMULATEXT('Frequency Distribution'!K15),'Frequency Distribution'!K15),"$",""))&lt;0.5*(LEN(IF(_xlfn.ISFORMULA('#_Frequency Distribution'!K15),_xlfn.FORMULATEXT('#_Frequency Distribution'!K15),'#_Frequency Distribution'!K15))-LEN(SUBSTITUTE(IF(_xlfn.ISFORMULA('#_Frequency Distribution'!K15),_xlfn.FORMULATEXT('#_Frequency Distribution'!K15),'#_Frequency Distribution'!K15),"$",""))),TRUE,FALSE),"MissingAbsMsg",TRUE,"PerfectMsg")</f>
        <v/>
      </c>
    </row>
    <row r="16" spans="1:13" x14ac:dyDescent="0.15">
      <c r="B16" s="127">
        <v>0</v>
      </c>
      <c r="C16" s="127">
        <v>0</v>
      </c>
      <c r="D16" s="127">
        <v>0</v>
      </c>
      <c r="F16" s="128"/>
      <c r="G16" s="128"/>
      <c r="H16" s="128"/>
      <c r="I16" s="128"/>
      <c r="J16" s="128"/>
      <c r="L16" s="129"/>
    </row>
    <row r="17" spans="2:17" ht="15" customHeight="1" x14ac:dyDescent="0.15">
      <c r="B17" s="127">
        <v>0</v>
      </c>
      <c r="C17" s="127">
        <v>0</v>
      </c>
      <c r="D17" s="127">
        <v>0</v>
      </c>
      <c r="F17" s="137">
        <v>0</v>
      </c>
      <c r="G17" s="137"/>
      <c r="H17" s="137"/>
      <c r="I17" s="137"/>
      <c r="J17" s="137"/>
      <c r="K17" s="137"/>
      <c r="L17" s="137"/>
      <c r="M17" s="137"/>
    </row>
    <row r="18" spans="2:17" x14ac:dyDescent="0.15">
      <c r="B18" s="127">
        <v>0</v>
      </c>
      <c r="C18" s="127">
        <v>0</v>
      </c>
      <c r="D18" s="127">
        <v>0</v>
      </c>
      <c r="F18" s="132">
        <v>0</v>
      </c>
      <c r="G18" s="130">
        <v>0</v>
      </c>
      <c r="H18" s="130"/>
      <c r="I18" s="130"/>
      <c r="J18" s="130"/>
      <c r="K18" s="130"/>
      <c r="L18" s="130"/>
      <c r="M18" s="130"/>
    </row>
    <row r="19" spans="2:17" ht="15" customHeight="1" x14ac:dyDescent="0.15">
      <c r="B19" s="127"/>
      <c r="C19" s="127"/>
      <c r="D19" s="127"/>
      <c r="F19" s="132"/>
      <c r="G19" s="130"/>
      <c r="H19" s="130"/>
      <c r="I19" s="130"/>
      <c r="J19" s="130"/>
      <c r="K19" s="130"/>
      <c r="L19" s="130"/>
      <c r="M19" s="130"/>
    </row>
    <row r="20" spans="2:17" x14ac:dyDescent="0.15">
      <c r="B20" s="127"/>
      <c r="C20" s="127"/>
      <c r="D20" s="127"/>
      <c r="F20" s="132">
        <v>0</v>
      </c>
      <c r="G20" s="130">
        <v>0</v>
      </c>
      <c r="H20" s="130"/>
      <c r="I20" s="130"/>
      <c r="J20" s="130"/>
      <c r="K20" s="130"/>
      <c r="L20" s="130"/>
      <c r="M20" s="130"/>
    </row>
    <row r="21" spans="2:17" x14ac:dyDescent="0.15">
      <c r="B21" s="127"/>
      <c r="C21" s="127"/>
      <c r="D21" s="127"/>
      <c r="F21" s="132"/>
      <c r="G21" s="130"/>
      <c r="H21" s="130"/>
      <c r="I21" s="130"/>
      <c r="J21" s="130"/>
      <c r="K21" s="130"/>
      <c r="L21" s="130"/>
      <c r="M21" s="130"/>
    </row>
    <row r="22" spans="2:17" x14ac:dyDescent="0.15">
      <c r="B22" s="127"/>
      <c r="C22" s="127"/>
      <c r="D22" s="127"/>
      <c r="F22" s="132"/>
      <c r="G22" s="130"/>
      <c r="H22" s="130"/>
      <c r="I22" s="130"/>
      <c r="J22" s="130"/>
      <c r="K22" s="130"/>
      <c r="L22" s="130"/>
      <c r="M22" s="130"/>
    </row>
    <row r="23" spans="2:17" x14ac:dyDescent="0.15">
      <c r="B23" s="127"/>
      <c r="C23" s="127"/>
      <c r="D23" s="127"/>
      <c r="F23" s="127">
        <v>0</v>
      </c>
      <c r="G23" s="137">
        <v>0</v>
      </c>
      <c r="H23" s="137"/>
      <c r="I23" s="137"/>
      <c r="J23" s="137"/>
      <c r="K23" s="137"/>
      <c r="L23" s="137"/>
      <c r="M23" s="137"/>
    </row>
    <row r="24" spans="2:17" x14ac:dyDescent="0.15">
      <c r="B24" s="127"/>
      <c r="C24" s="127"/>
      <c r="D24" s="127"/>
      <c r="F24" s="127">
        <v>0</v>
      </c>
      <c r="G24" s="137">
        <v>0</v>
      </c>
      <c r="H24" s="137"/>
      <c r="I24" s="137"/>
      <c r="J24" s="137"/>
      <c r="K24" s="137"/>
      <c r="L24" s="137"/>
      <c r="M24" s="137"/>
    </row>
    <row r="25" spans="2:17" ht="15" customHeight="1" x14ac:dyDescent="0.15">
      <c r="B25" s="127"/>
      <c r="C25" s="127"/>
      <c r="D25" s="127"/>
      <c r="F25" s="127"/>
    </row>
    <row r="26" spans="2:17" x14ac:dyDescent="0.15">
      <c r="C26" s="127"/>
      <c r="D26" s="127"/>
      <c r="L26" s="126">
        <v>0</v>
      </c>
      <c r="M26" s="126"/>
      <c r="N26" s="126"/>
      <c r="O26" s="126"/>
      <c r="P26" s="126"/>
      <c r="Q26" s="126"/>
    </row>
    <row r="27" spans="2:17" x14ac:dyDescent="0.15">
      <c r="L27" s="126"/>
      <c r="M27" s="126"/>
      <c r="N27" s="126"/>
      <c r="O27" s="126"/>
      <c r="P27" s="126"/>
      <c r="Q27" s="126"/>
    </row>
    <row r="28" spans="2:17" x14ac:dyDescent="0.15">
      <c r="F28" s="127">
        <v>0</v>
      </c>
      <c r="G28" s="127">
        <v>0</v>
      </c>
      <c r="H28" s="127">
        <v>0</v>
      </c>
      <c r="I28" s="127">
        <v>0</v>
      </c>
      <c r="J28" s="127">
        <v>0</v>
      </c>
      <c r="L28" s="138">
        <v>0</v>
      </c>
      <c r="M28" s="138">
        <v>0</v>
      </c>
    </row>
    <row r="29" spans="2:17" x14ac:dyDescent="0.15">
      <c r="E29" s="127"/>
      <c r="F29" s="127">
        <v>0</v>
      </c>
      <c r="G29" s="127">
        <v>0</v>
      </c>
      <c r="H29" s="127">
        <v>0</v>
      </c>
      <c r="I29" s="127">
        <v>0</v>
      </c>
      <c r="J29" s="127">
        <v>0</v>
      </c>
      <c r="L29" s="124">
        <v>0</v>
      </c>
      <c r="M29" s="124">
        <v>0</v>
      </c>
    </row>
    <row r="30" spans="2:17" x14ac:dyDescent="0.15">
      <c r="E30" s="127">
        <v>0</v>
      </c>
      <c r="F30" s="127">
        <v>0</v>
      </c>
      <c r="G30" s="127" t="str">
        <f ca="1">_xlfn.IFS(ISBLANK('Frequency Distribution'!G30),"",IF(NOT(ISNA('#_Frequency Distribution'!G30)),IF(ISNA('Frequency Distribution'!G30),TRUE,FALSE),FALSE),"StuNAMsg",IF(AND(ISNA('#_Frequency Distribution'!G30),ISNA('Frequency Distribution'!G30)),TRUE,FALSE),"PerfectMsg",IF(NOT(ISERROR('#_Frequency Distribution'!G30)),IF(ISERROR('Frequency Distribution'!G30),TRUE,FALSE),FALSE),"StuErrorMsg",IF(TYPE('#_Frequency Distribution'!G30)&lt;&gt;TYPE('Frequency Distribution'!G30),TRUE,FALSE),"WrongTypeMsg",IF(_xlfn.ISFORMULA('#_Frequency Distribution'!G30),IF(NOT(_xlfn.ISFORMULA('Frequency Distribution'!G30)),TRUE),FALSE),"MissingFormulaMsg",IF(NOT(AND(ISNUMBER(FIND("[",_xlfn.FORMULATEXT('#_Frequency Distribution'!G30))),ISNUMBER(FIND("!",_xlfn.FORMULATEXT('#_Frequency Distribution'!G30))))),AND(ISNUMBER(FIND("[",_xlfn.FORMULATEXT('Frequency Distribution'!G30))),ISNUMBER(FIND("!",_xlfn.FORMULATEXT('Frequency Distribution'!G30)))),FALSE),"ExternalRefsMsg",IF(ISNUMBER('#_Frequency Distribution'!G30),IF(ABS('#_Frequency Distribution'!G30-'Frequency Distribution'!G30)&gt;0.00001,TRUE,FALSE),IF('#_Frequency Distribution'!G30&lt;&gt;'Frequency Distribution'!G30,TRUE,FALSE)),IF(ISNUMBER('#_Frequency Distribution'!G30),IF('#_Frequency Distribution'!G30&gt;'Frequency Distribution'!G30,"TooLow","TooHigh"),"WrongAnswer"),NOT(_xlfn.ISFORMULA('#_Frequency Distribution'!G30)),"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Distribution'!G30),_xlfn.FORMULATEXT('Frequency Distribution'!G30),'Frequency Distribution'!G30),"9","#"),"8","#"),"7","#"),"6","#"),"5","#"),"4","#"),"3","#"),"2","#"),"1","#"),"0","#"),CHAR(10),""),"$",""),"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Distribution'!G30),_xlfn.FORMULATEXT('Frequency Distribution'!G30),'Frequency Distribution'!G30),"9","#"),"8","#"),"7","#"),"6","#"),"5","#"),"4","#"),"3","#"),"2","#"),"1","#"),"0","#"),CHAR(10),""),"$",""),"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Distribution'!G30),_xlfn.FORMULATEXT('#_Frequency Distribution'!G30),'#_Frequency Distribution'!G30),"9","#"),"8","#"),"7","#"),"6","#"),"5","#"),"4","#"),"3","#"),"2","#"),"1","#"),"0","#"),CHAR(10),""),"$",""),"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Distribution'!G30),_xlfn.FORMULATEXT('#_Frequency Distribution'!G30),'#_Frequency Distribution'!G30),"9","#"),"8","#"),"7","#"),"6","#"),"5","#"),"4","#"),"3","#"),"2","#"),"1","#"),"0","#"),CHAR(10),""),"$","")," ",""),",","@"),"&gt;","@"),"&lt;","@"),"=","@"),")","@"),"(","@"),"^","@"),"/","@"),"+","@"),"*","@"),"-","@"),"@#","")))/2,TRUE,FALSE),"HardCodeMsg",IF(LEN(IF(_xlfn.ISFORMULA('Frequency Distribution'!G30),_xlfn.FORMULATEXT('Frequency Distribution'!G30),'Frequency Distribution'!G30))-LEN(SUBSTITUTE(IF(_xlfn.ISFORMULA('Frequency Distribution'!G30),_xlfn.FORMULATEXT('Frequency Distribution'!G30),'Frequency Distribution'!G30),"""",""))&gt;LEN(IF(_xlfn.ISFORMULA('#_Frequency Distribution'!G30),_xlfn.FORMULATEXT('#_Frequency Distribution'!G30),'#_Frequency Distribution'!G30))-LEN(SUBSTITUTE(IF(_xlfn.ISFORMULA('#_Frequency Distribution'!G30),_xlfn.FORMULATEXT('#_Frequency Distribution'!G30),'#_Frequency Distribution'!G30),"""","")),TRUE,FALSE),"HardQuoteMsg",IF(LEN(IF(_xlfn.ISFORMULA('Frequency Distribution'!G30),_xlfn.FORMULATEXT('Frequency Distribution'!G30),'Frequency Distribution'!G30))-LEN(SUBSTITUTE(IF(_xlfn.ISFORMULA('Frequency Distribution'!G30),_xlfn.FORMULATEXT('Frequency Distribution'!G30),'Frequency Distribution'!G30),"$",""))&lt;0.5*(LEN(IF(_xlfn.ISFORMULA('#_Frequency Distribution'!G30),_xlfn.FORMULATEXT('#_Frequency Distribution'!G30),'#_Frequency Distribution'!G30))-LEN(SUBSTITUTE(IF(_xlfn.ISFORMULA('#_Frequency Distribution'!G30),_xlfn.FORMULATEXT('#_Frequency Distribution'!G30),'#_Frequency Distribution'!G30),"$",""))),TRUE,FALSE),"MissingAbsMsg",TRUE,"PerfectMsg")</f>
        <v/>
      </c>
      <c r="H30" s="127" t="str">
        <f ca="1">_xlfn.IFS(ISBLANK('Frequency Distribution'!H30),"",IF(NOT(ISNA('#_Frequency Distribution'!H30)),IF(ISNA('Frequency Distribution'!H30),TRUE,FALSE),FALSE),"StuNAMsg",IF(AND(ISNA('#_Frequency Distribution'!H30),ISNA('Frequency Distribution'!H30)),TRUE,FALSE),"PerfectMsg",IF(NOT(ISERROR('#_Frequency Distribution'!H30)),IF(ISERROR('Frequency Distribution'!H30),TRUE,FALSE),FALSE),"StuErrorMsg",IF(TYPE('#_Frequency Distribution'!H30)&lt;&gt;TYPE('Frequency Distribution'!H30),TRUE,FALSE),"WrongTypeMsg",IF(_xlfn.ISFORMULA('#_Frequency Distribution'!H30),IF(NOT(_xlfn.ISFORMULA('Frequency Distribution'!H30)),TRUE),FALSE),"MissingFormulaMsg",IF(NOT(AND(ISNUMBER(FIND("[",_xlfn.FORMULATEXT('#_Frequency Distribution'!H30))),ISNUMBER(FIND("!",_xlfn.FORMULATEXT('#_Frequency Distribution'!H30))))),AND(ISNUMBER(FIND("[",_xlfn.FORMULATEXT('Frequency Distribution'!H30))),ISNUMBER(FIND("!",_xlfn.FORMULATEXT('Frequency Distribution'!H30)))),FALSE),"ExternalRefsMsg",IF(ISNUMBER('#_Frequency Distribution'!H30),IF(ABS('#_Frequency Distribution'!H30-'Frequency Distribution'!H30)&gt;0.00001,TRUE,FALSE),IF('#_Frequency Distribution'!H30&lt;&gt;'Frequency Distribution'!H30,TRUE,FALSE)),IF(ISNUMBER('#_Frequency Distribution'!H30),IF('#_Frequency Distribution'!H30&gt;'Frequency Distribution'!H30,"TooLow","TooHigh"),"WrongAnswer"),NOT(_xlfn.ISFORMULA('#_Frequency Distribution'!H30)),"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Distribution'!H30),_xlfn.FORMULATEXT('Frequency Distribution'!H30),'Frequency Distribution'!H30),"9","#"),"8","#"),"7","#"),"6","#"),"5","#"),"4","#"),"3","#"),"2","#"),"1","#"),"0","#"),CHAR(10),""),"$",""),"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Distribution'!H30),_xlfn.FORMULATEXT('Frequency Distribution'!H30),'Frequency Distribution'!H30),"9","#"),"8","#"),"7","#"),"6","#"),"5","#"),"4","#"),"3","#"),"2","#"),"1","#"),"0","#"),CHAR(10),""),"$",""),"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Distribution'!H30),_xlfn.FORMULATEXT('#_Frequency Distribution'!H30),'#_Frequency Distribution'!H30),"9","#"),"8","#"),"7","#"),"6","#"),"5","#"),"4","#"),"3","#"),"2","#"),"1","#"),"0","#"),CHAR(10),""),"$",""),"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Distribution'!H30),_xlfn.FORMULATEXT('#_Frequency Distribution'!H30),'#_Frequency Distribution'!H30),"9","#"),"8","#"),"7","#"),"6","#"),"5","#"),"4","#"),"3","#"),"2","#"),"1","#"),"0","#"),CHAR(10),""),"$","")," ",""),",","@"),"&gt;","@"),"&lt;","@"),"=","@"),")","@"),"(","@"),"^","@"),"/","@"),"+","@"),"*","@"),"-","@"),"@#","")))/2,TRUE,FALSE),"HardCodeMsg",IF(LEN(IF(_xlfn.ISFORMULA('Frequency Distribution'!H30),_xlfn.FORMULATEXT('Frequency Distribution'!H30),'Frequency Distribution'!H30))-LEN(SUBSTITUTE(IF(_xlfn.ISFORMULA('Frequency Distribution'!H30),_xlfn.FORMULATEXT('Frequency Distribution'!H30),'Frequency Distribution'!H30),"""",""))&gt;LEN(IF(_xlfn.ISFORMULA('#_Frequency Distribution'!H30),_xlfn.FORMULATEXT('#_Frequency Distribution'!H30),'#_Frequency Distribution'!H30))-LEN(SUBSTITUTE(IF(_xlfn.ISFORMULA('#_Frequency Distribution'!H30),_xlfn.FORMULATEXT('#_Frequency Distribution'!H30),'#_Frequency Distribution'!H30),"""","")),TRUE,FALSE),"HardQuoteMsg",IF(LEN(IF(_xlfn.ISFORMULA('Frequency Distribution'!H30),_xlfn.FORMULATEXT('Frequency Distribution'!H30),'Frequency Distribution'!H30))-LEN(SUBSTITUTE(IF(_xlfn.ISFORMULA('Frequency Distribution'!H30),_xlfn.FORMULATEXT('Frequency Distribution'!H30),'Frequency Distribution'!H30),"$",""))&lt;0.5*(LEN(IF(_xlfn.ISFORMULA('#_Frequency Distribution'!H30),_xlfn.FORMULATEXT('#_Frequency Distribution'!H30),'#_Frequency Distribution'!H30))-LEN(SUBSTITUTE(IF(_xlfn.ISFORMULA('#_Frequency Distribution'!H30),_xlfn.FORMULATEXT('#_Frequency Distribution'!H30),'#_Frequency Distribution'!H30),"$",""))),TRUE,FALSE),"MissingAbsMsg",TRUE,"PerfectMsg")</f>
        <v/>
      </c>
      <c r="I30" s="139" t="str">
        <f ca="1">_xlfn.IFS(ISBLANK('Frequency Distribution'!I30),"",IF(NOT(ISNA('#_Frequency Distribution'!I30)),IF(ISNA('Frequency Distribution'!I30),TRUE,FALSE),FALSE),"StuNAMsg",IF(AND(ISNA('#_Frequency Distribution'!I30),ISNA('Frequency Distribution'!I30)),TRUE,FALSE),"PerfectMsg",IF(NOT(ISERROR('#_Frequency Distribution'!I30)),IF(ISERROR('Frequency Distribution'!I30),TRUE,FALSE),FALSE),"StuErrorMsg",IF(TYPE('#_Frequency Distribution'!I30)&lt;&gt;TYPE('Frequency Distribution'!I30),TRUE,FALSE),"WrongTypeMsg",IF(_xlfn.ISFORMULA('#_Frequency Distribution'!I30),IF(NOT(_xlfn.ISFORMULA('Frequency Distribution'!I30)),TRUE),FALSE),"MissingFormulaMsg",IF(NOT(AND(ISNUMBER(FIND("[",_xlfn.FORMULATEXT('#_Frequency Distribution'!I30))),ISNUMBER(FIND("!",_xlfn.FORMULATEXT('#_Frequency Distribution'!I30))))),AND(ISNUMBER(FIND("[",_xlfn.FORMULATEXT('Frequency Distribution'!I30))),ISNUMBER(FIND("!",_xlfn.FORMULATEXT('Frequency Distribution'!I30)))),FALSE),"ExternalRefsMsg",IF(ISNUMBER('#_Frequency Distribution'!I30),IF(ABS('#_Frequency Distribution'!I30-'Frequency Distribution'!I30)&gt;0.00001,TRUE,FALSE),IF('#_Frequency Distribution'!I30&lt;&gt;'Frequency Distribution'!I30,TRUE,FALSE)),IF(ISNUMBER('#_Frequency Distribution'!I30),IF('#_Frequency Distribution'!I30&gt;'Frequency Distribution'!I30,"TooLow","TooHigh"),"WrongAnswer"),NOT(_xlfn.ISFORMULA('#_Frequency Distribution'!I30)),"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Distribution'!I30),_xlfn.FORMULATEXT('Frequency Distribution'!I30),'Frequency Distribution'!I30),"9","#"),"8","#"),"7","#"),"6","#"),"5","#"),"4","#"),"3","#"),"2","#"),"1","#"),"0","#"),CHAR(10),""),"$",""),"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Distribution'!I30),_xlfn.FORMULATEXT('Frequency Distribution'!I30),'Frequency Distribution'!I30),"9","#"),"8","#"),"7","#"),"6","#"),"5","#"),"4","#"),"3","#"),"2","#"),"1","#"),"0","#"),CHAR(10),""),"$",""),"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Distribution'!I30),_xlfn.FORMULATEXT('#_Frequency Distribution'!I30),'#_Frequency Distribution'!I30),"9","#"),"8","#"),"7","#"),"6","#"),"5","#"),"4","#"),"3","#"),"2","#"),"1","#"),"0","#"),CHAR(10),""),"$",""),"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Distribution'!I30),_xlfn.FORMULATEXT('#_Frequency Distribution'!I30),'#_Frequency Distribution'!I30),"9","#"),"8","#"),"7","#"),"6","#"),"5","#"),"4","#"),"3","#"),"2","#"),"1","#"),"0","#"),CHAR(10),""),"$","")," ",""),",","@"),"&gt;","@"),"&lt;","@"),"=","@"),")","@"),"(","@"),"^","@"),"/","@"),"+","@"),"*","@"),"-","@"),"@#","")))/2,TRUE,FALSE),"HardCodeMsg",IF(LEN(IF(_xlfn.ISFORMULA('Frequency Distribution'!I30),_xlfn.FORMULATEXT('Frequency Distribution'!I30),'Frequency Distribution'!I30))-LEN(SUBSTITUTE(IF(_xlfn.ISFORMULA('Frequency Distribution'!I30),_xlfn.FORMULATEXT('Frequency Distribution'!I30),'Frequency Distribution'!I30),"""",""))&gt;LEN(IF(_xlfn.ISFORMULA('#_Frequency Distribution'!I30),_xlfn.FORMULATEXT('#_Frequency Distribution'!I30),'#_Frequency Distribution'!I30))-LEN(SUBSTITUTE(IF(_xlfn.ISFORMULA('#_Frequency Distribution'!I30),_xlfn.FORMULATEXT('#_Frequency Distribution'!I30),'#_Frequency Distribution'!I30),"""","")),TRUE,FALSE),"HardQuoteMsg",IF(LEN(IF(_xlfn.ISFORMULA('Frequency Distribution'!I30),_xlfn.FORMULATEXT('Frequency Distribution'!I30),'Frequency Distribution'!I30))-LEN(SUBSTITUTE(IF(_xlfn.ISFORMULA('Frequency Distribution'!I30),_xlfn.FORMULATEXT('Frequency Distribution'!I30),'Frequency Distribution'!I30),"$",""))&lt;0.5*(LEN(IF(_xlfn.ISFORMULA('#_Frequency Distribution'!I30),_xlfn.FORMULATEXT('#_Frequency Distribution'!I30),'#_Frequency Distribution'!I30))-LEN(SUBSTITUTE(IF(_xlfn.ISFORMULA('#_Frequency Distribution'!I30),_xlfn.FORMULATEXT('#_Frequency Distribution'!I30),'#_Frequency Distribution'!I30),"$",""))),TRUE,FALSE),"MissingAbsMsg",TRUE,"PerfectMsg")</f>
        <v/>
      </c>
      <c r="J30" s="139" t="str">
        <f ca="1">_xlfn.IFS(ISBLANK('Frequency Distribution'!J30),"",IF(NOT(ISNA('#_Frequency Distribution'!J30)),IF(ISNA('Frequency Distribution'!J30),TRUE,FALSE),FALSE),"StuNAMsg",IF(AND(ISNA('#_Frequency Distribution'!J30),ISNA('Frequency Distribution'!J30)),TRUE,FALSE),"PerfectMsg",IF(NOT(ISERROR('#_Frequency Distribution'!J30)),IF(ISERROR('Frequency Distribution'!J30),TRUE,FALSE),FALSE),"StuErrorMsg",IF(TYPE('#_Frequency Distribution'!J30)&lt;&gt;TYPE('Frequency Distribution'!J30),TRUE,FALSE),"WrongTypeMsg",IF(_xlfn.ISFORMULA('#_Frequency Distribution'!J30),IF(NOT(_xlfn.ISFORMULA('Frequency Distribution'!J30)),TRUE),FALSE),"MissingFormulaMsg",IF(NOT(AND(ISNUMBER(FIND("[",_xlfn.FORMULATEXT('#_Frequency Distribution'!J30))),ISNUMBER(FIND("!",_xlfn.FORMULATEXT('#_Frequency Distribution'!J30))))),AND(ISNUMBER(FIND("[",_xlfn.FORMULATEXT('Frequency Distribution'!J30))),ISNUMBER(FIND("!",_xlfn.FORMULATEXT('Frequency Distribution'!J30)))),FALSE),"ExternalRefsMsg",IF(ISNUMBER('#_Frequency Distribution'!J30),IF(ABS('#_Frequency Distribution'!J30-'Frequency Distribution'!J30)&gt;0.00001,TRUE,FALSE),IF('#_Frequency Distribution'!J30&lt;&gt;'Frequency Distribution'!J30,TRUE,FALSE)),IF(ISNUMBER('#_Frequency Distribution'!J30),IF('#_Frequency Distribution'!J30&gt;'Frequency Distribution'!J30,"TooLow","TooHigh"),"WrongAnswer"),NOT(_xlfn.ISFORMULA('#_Frequency Distribution'!J30)),"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Distribution'!J30),_xlfn.FORMULATEXT('Frequency Distribution'!J30),'Frequency Distribution'!J30),"9","#"),"8","#"),"7","#"),"6","#"),"5","#"),"4","#"),"3","#"),"2","#"),"1","#"),"0","#"),CHAR(10),""),"$",""),"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Distribution'!J30),_xlfn.FORMULATEXT('Frequency Distribution'!J30),'Frequency Distribution'!J30),"9","#"),"8","#"),"7","#"),"6","#"),"5","#"),"4","#"),"3","#"),"2","#"),"1","#"),"0","#"),CHAR(10),""),"$",""),"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Distribution'!J30),_xlfn.FORMULATEXT('#_Frequency Distribution'!J30),'#_Frequency Distribution'!J30),"9","#"),"8","#"),"7","#"),"6","#"),"5","#"),"4","#"),"3","#"),"2","#"),"1","#"),"0","#"),CHAR(10),""),"$",""),"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Distribution'!J30),_xlfn.FORMULATEXT('#_Frequency Distribution'!J30),'#_Frequency Distribution'!J30),"9","#"),"8","#"),"7","#"),"6","#"),"5","#"),"4","#"),"3","#"),"2","#"),"1","#"),"0","#"),CHAR(10),""),"$","")," ",""),",","@"),"&gt;","@"),"&lt;","@"),"=","@"),")","@"),"(","@"),"^","@"),"/","@"),"+","@"),"*","@"),"-","@"),"@#","")))/2,TRUE,FALSE),"HardCodeMsg",IF(LEN(IF(_xlfn.ISFORMULA('Frequency Distribution'!J30),_xlfn.FORMULATEXT('Frequency Distribution'!J30),'Frequency Distribution'!J30))-LEN(SUBSTITUTE(IF(_xlfn.ISFORMULA('Frequency Distribution'!J30),_xlfn.FORMULATEXT('Frequency Distribution'!J30),'Frequency Distribution'!J30),"""",""))&gt;LEN(IF(_xlfn.ISFORMULA('#_Frequency Distribution'!J30),_xlfn.FORMULATEXT('#_Frequency Distribution'!J30),'#_Frequency Distribution'!J30))-LEN(SUBSTITUTE(IF(_xlfn.ISFORMULA('#_Frequency Distribution'!J30),_xlfn.FORMULATEXT('#_Frequency Distribution'!J30),'#_Frequency Distribution'!J30),"""","")),TRUE,FALSE),"HardQuoteMsg",IF(LEN(IF(_xlfn.ISFORMULA('Frequency Distribution'!J30),_xlfn.FORMULATEXT('Frequency Distribution'!J30),'Frequency Distribution'!J30))-LEN(SUBSTITUTE(IF(_xlfn.ISFORMULA('Frequency Distribution'!J30),_xlfn.FORMULATEXT('Frequency Distribution'!J30),'Frequency Distribution'!J30),"$",""))&lt;0.5*(LEN(IF(_xlfn.ISFORMULA('#_Frequency Distribution'!J30),_xlfn.FORMULATEXT('#_Frequency Distribution'!J30),'#_Frequency Distribution'!J30))-LEN(SUBSTITUTE(IF(_xlfn.ISFORMULA('#_Frequency Distribution'!J30),_xlfn.FORMULATEXT('#_Frequency Distribution'!J30),'#_Frequency Distribution'!J30),"$",""))),TRUE,FALSE),"MissingAbsMsg",TRUE,"PerfectMsg")</f>
        <v/>
      </c>
      <c r="L30" s="124">
        <v>0</v>
      </c>
      <c r="M30" s="124">
        <v>0</v>
      </c>
    </row>
    <row r="31" spans="2:17" x14ac:dyDescent="0.15">
      <c r="E31" s="127">
        <v>0</v>
      </c>
      <c r="F31" s="127" t="str">
        <f ca="1">_xlfn.IFS(ISBLANK('Frequency Distribution'!F31),"",IF(NOT(ISNA('#_Frequency Distribution'!F31)),IF(ISNA('Frequency Distribution'!F31),TRUE,FALSE),FALSE),"StuNAMsg",IF(AND(ISNA('#_Frequency Distribution'!F31),ISNA('Frequency Distribution'!F31)),TRUE,FALSE),"PerfectMsg",IF(NOT(ISERROR('#_Frequency Distribution'!F31)),IF(ISERROR('Frequency Distribution'!F31),TRUE,FALSE),FALSE),"StuErrorMsg",IF(TYPE('#_Frequency Distribution'!F31)&lt;&gt;TYPE('Frequency Distribution'!F31),TRUE,FALSE),"WrongTypeMsg",IF(_xlfn.ISFORMULA('#_Frequency Distribution'!F31),IF(NOT(_xlfn.ISFORMULA('Frequency Distribution'!F31)),TRUE),FALSE),"MissingFormulaMsg",IF(NOT(AND(ISNUMBER(FIND("[",_xlfn.FORMULATEXT('#_Frequency Distribution'!F31))),ISNUMBER(FIND("!",_xlfn.FORMULATEXT('#_Frequency Distribution'!F31))))),AND(ISNUMBER(FIND("[",_xlfn.FORMULATEXT('Frequency Distribution'!F31))),ISNUMBER(FIND("!",_xlfn.FORMULATEXT('Frequency Distribution'!F31)))),FALSE),"ExternalRefsMsg",IF(ISNUMBER('#_Frequency Distribution'!F31),IF(ABS('#_Frequency Distribution'!F31-'Frequency Distribution'!F31)&gt;0.00001,TRUE,FALSE),IF('#_Frequency Distribution'!F31&lt;&gt;'Frequency Distribution'!F31,TRUE,FALSE)),IF(ISNUMBER('#_Frequency Distribution'!F31),IF('#_Frequency Distribution'!F31&gt;'Frequency Distribution'!F31,"TooLow","TooHigh"),"WrongAnswer"),NOT(_xlfn.ISFORMULA('#_Frequency Distribution'!F31)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Distribution'!F31),_xlfn.FORMULATEXT('Frequency Distribution'!F31),'Frequency Distribution'!F31),"9","#"),"8","#"),"7","#"),"6","#"),"5","#"),"4","#"),"3","#"),"2","#"),"1","#"),"0","#"),CHAR(10),""),"$",""),"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Distribution'!F31),_xlfn.FORMULATEXT('Frequency Distribution'!F31),'Frequency Distribution'!F31),"9","#"),"8","#"),"7","#"),"6","#"),"5","#"),"4","#"),"3","#"),"2","#"),"1","#"),"0","#"),CHAR(10),""),"$",""),"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Distribution'!F31),_xlfn.FORMULATEXT('#_Frequency Distribution'!F31),'#_Frequency Distribution'!F31),"9","#"),"8","#"),"7","#"),"6","#"),"5","#"),"4","#"),"3","#"),"2","#"),"1","#"),"0","#"),CHAR(10),""),"$",""),"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Distribution'!F31),_xlfn.FORMULATEXT('#_Frequency Distribution'!F31),'#_Frequency Distribution'!F31),"9","#"),"8","#"),"7","#"),"6","#"),"5","#"),"4","#"),"3","#"),"2","#"),"1","#"),"0","#"),CHAR(10),""),"$","")," ",""),",","@"),"&gt;","@"),"&lt;","@"),"=","@"),")","@"),"(","@"),"^","@"),"/","@"),"+","@"),"*","@"),"-","@"),"@#","")))/2,TRUE,FALSE),"HardCodeMsg",IF(LEN(IF(_xlfn.ISFORMULA('Frequency Distribution'!F31),_xlfn.FORMULATEXT('Frequency Distribution'!F31),'Frequency Distribution'!F31))-LEN(SUBSTITUTE(IF(_xlfn.ISFORMULA('Frequency Distribution'!F31),_xlfn.FORMULATEXT('Frequency Distribution'!F31),'Frequency Distribution'!F31),"""",""))&gt;LEN(IF(_xlfn.ISFORMULA('#_Frequency Distribution'!F31),_xlfn.FORMULATEXT('#_Frequency Distribution'!F31),'#_Frequency Distribution'!F31))-LEN(SUBSTITUTE(IF(_xlfn.ISFORMULA('#_Frequency Distribution'!F31),_xlfn.FORMULATEXT('#_Frequency Distribution'!F31),'#_Frequency Distribution'!F31),"""","")),TRUE,FALSE),"HardQuoteMsg",IF(LEN(IF(_xlfn.ISFORMULA('Frequency Distribution'!F31),_xlfn.FORMULATEXT('Frequency Distribution'!F31),'Frequency Distribution'!F31))-LEN(SUBSTITUTE(IF(_xlfn.ISFORMULA('Frequency Distribution'!F31),_xlfn.FORMULATEXT('Frequency Distribution'!F31),'Frequency Distribution'!F31),"$",""))&lt;0.5*(LEN(IF(_xlfn.ISFORMULA('#_Frequency Distribution'!F31),_xlfn.FORMULATEXT('#_Frequency Distribution'!F31),'#_Frequency Distribution'!F31))-LEN(SUBSTITUTE(IF(_xlfn.ISFORMULA('#_Frequency Distribution'!F31),_xlfn.FORMULATEXT('#_Frequency Distribution'!F31),'#_Frequency Distribution'!F31),"$",""))),TRUE,FALSE),"MissingAbsMsg",TRUE,"PerfectMsg")</f>
        <v/>
      </c>
      <c r="G31" s="127" t="str">
        <f ca="1">_xlfn.IFS(ISBLANK('Frequency Distribution'!G31),"",IF(NOT(ISNA('#_Frequency Distribution'!G31)),IF(ISNA('Frequency Distribution'!G31),TRUE,FALSE),FALSE),"StuNAMsg",IF(AND(ISNA('#_Frequency Distribution'!G31),ISNA('Frequency Distribution'!G31)),TRUE,FALSE),"PerfectMsg",IF(NOT(ISERROR('#_Frequency Distribution'!G31)),IF(ISERROR('Frequency Distribution'!G31),TRUE,FALSE),FALSE),"StuErrorMsg",IF(TYPE('#_Frequency Distribution'!G31)&lt;&gt;TYPE('Frequency Distribution'!G31),TRUE,FALSE),"WrongTypeMsg",IF(_xlfn.ISFORMULA('#_Frequency Distribution'!G31),IF(NOT(_xlfn.ISFORMULA('Frequency Distribution'!G31)),TRUE),FALSE),"MissingFormulaMsg",IF(NOT(AND(ISNUMBER(FIND("[",_xlfn.FORMULATEXT('#_Frequency Distribution'!G31))),ISNUMBER(FIND("!",_xlfn.FORMULATEXT('#_Frequency Distribution'!G31))))),AND(ISNUMBER(FIND("[",_xlfn.FORMULATEXT('Frequency Distribution'!G31))),ISNUMBER(FIND("!",_xlfn.FORMULATEXT('Frequency Distribution'!G31)))),FALSE),"ExternalRefsMsg",IF(ISNUMBER('#_Frequency Distribution'!G31),IF(ABS('#_Frequency Distribution'!G31-'Frequency Distribution'!G31)&gt;0.00001,TRUE,FALSE),IF('#_Frequency Distribution'!G31&lt;&gt;'Frequency Distribution'!G31,TRUE,FALSE)),IF(ISNUMBER('#_Frequency Distribution'!G31),IF('#_Frequency Distribution'!G31&gt;'Frequency Distribution'!G31,"TooLow","TooHigh"),"WrongAnswer"),NOT(_xlfn.ISFORMULA('#_Frequency Distribution'!G31)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Distribution'!G31),_xlfn.FORMULATEXT('Frequency Distribution'!G31),'Frequency Distribution'!G31),"9","#"),"8","#"),"7","#"),"6","#"),"5","#"),"4","#"),"3","#"),"2","#"),"1","#"),"0","#"),CHAR(10),""),"$",""),"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Distribution'!G31),_xlfn.FORMULATEXT('Frequency Distribution'!G31),'Frequency Distribution'!G31),"9","#"),"8","#"),"7","#"),"6","#"),"5","#"),"4","#"),"3","#"),"2","#"),"1","#"),"0","#"),CHAR(10),""),"$",""),"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Distribution'!G31),_xlfn.FORMULATEXT('#_Frequency Distribution'!G31),'#_Frequency Distribution'!G31),"9","#"),"8","#"),"7","#"),"6","#"),"5","#"),"4","#"),"3","#"),"2","#"),"1","#"),"0","#"),CHAR(10),""),"$",""),"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Distribution'!G31),_xlfn.FORMULATEXT('#_Frequency Distribution'!G31),'#_Frequency Distribution'!G31),"9","#"),"8","#"),"7","#"),"6","#"),"5","#"),"4","#"),"3","#"),"2","#"),"1","#"),"0","#"),CHAR(10),""),"$","")," ",""),",","@"),"&gt;","@"),"&lt;","@"),"=","@"),")","@"),"(","@"),"^","@"),"/","@"),"+","@"),"*","@"),"-","@"),"@#","")))/2,TRUE,FALSE),"HardCodeMsg",IF(LEN(IF(_xlfn.ISFORMULA('Frequency Distribution'!G31),_xlfn.FORMULATEXT('Frequency Distribution'!G31),'Frequency Distribution'!G31))-LEN(SUBSTITUTE(IF(_xlfn.ISFORMULA('Frequency Distribution'!G31),_xlfn.FORMULATEXT('Frequency Distribution'!G31),'Frequency Distribution'!G31),"""",""))&gt;LEN(IF(_xlfn.ISFORMULA('#_Frequency Distribution'!G31),_xlfn.FORMULATEXT('#_Frequency Distribution'!G31),'#_Frequency Distribution'!G31))-LEN(SUBSTITUTE(IF(_xlfn.ISFORMULA('#_Frequency Distribution'!G31),_xlfn.FORMULATEXT('#_Frequency Distribution'!G31),'#_Frequency Distribution'!G31),"""","")),TRUE,FALSE),"HardQuoteMsg",IF(LEN(IF(_xlfn.ISFORMULA('Frequency Distribution'!G31),_xlfn.FORMULATEXT('Frequency Distribution'!G31),'Frequency Distribution'!G31))-LEN(SUBSTITUTE(IF(_xlfn.ISFORMULA('Frequency Distribution'!G31),_xlfn.FORMULATEXT('Frequency Distribution'!G31),'Frequency Distribution'!G31),"$",""))&lt;0.5*(LEN(IF(_xlfn.ISFORMULA('#_Frequency Distribution'!G31),_xlfn.FORMULATEXT('#_Frequency Distribution'!G31),'#_Frequency Distribution'!G31))-LEN(SUBSTITUTE(IF(_xlfn.ISFORMULA('#_Frequency Distribution'!G31),_xlfn.FORMULATEXT('#_Frequency Distribution'!G31),'#_Frequency Distribution'!G31),"$",""))),TRUE,FALSE),"MissingAbsMsg",TRUE,"PerfectMsg")</f>
        <v/>
      </c>
      <c r="H31" s="127" t="str">
        <f ca="1">_xlfn.IFS(ISBLANK('Frequency Distribution'!H31),"",IF(NOT(ISNA('#_Frequency Distribution'!H31)),IF(ISNA('Frequency Distribution'!H31),TRUE,FALSE),FALSE),"StuNAMsg",IF(AND(ISNA('#_Frequency Distribution'!H31),ISNA('Frequency Distribution'!H31)),TRUE,FALSE),"PerfectMsg",IF(NOT(ISERROR('#_Frequency Distribution'!H31)),IF(ISERROR('Frequency Distribution'!H31),TRUE,FALSE),FALSE),"StuErrorMsg",IF(TYPE('#_Frequency Distribution'!H31)&lt;&gt;TYPE('Frequency Distribution'!H31),TRUE,FALSE),"WrongTypeMsg",IF(_xlfn.ISFORMULA('#_Frequency Distribution'!H31),IF(NOT(_xlfn.ISFORMULA('Frequency Distribution'!H31)),TRUE),FALSE),"MissingFormulaMsg",IF(NOT(AND(ISNUMBER(FIND("[",_xlfn.FORMULATEXT('#_Frequency Distribution'!H31))),ISNUMBER(FIND("!",_xlfn.FORMULATEXT('#_Frequency Distribution'!H31))))),AND(ISNUMBER(FIND("[",_xlfn.FORMULATEXT('Frequency Distribution'!H31))),ISNUMBER(FIND("!",_xlfn.FORMULATEXT('Frequency Distribution'!H31)))),FALSE),"ExternalRefsMsg",IF(ISNUMBER('#_Frequency Distribution'!H31),IF(ABS('#_Frequency Distribution'!H31-'Frequency Distribution'!H31)&gt;0.00001,TRUE,FALSE),IF('#_Frequency Distribution'!H31&lt;&gt;'Frequency Distribution'!H31,TRUE,FALSE)),IF(ISNUMBER('#_Frequency Distribution'!H31),IF('#_Frequency Distribution'!H31&gt;'Frequency Distribution'!H31,"TooLow","TooHigh"),"WrongAnswer"),NOT(_xlfn.ISFORMULA('#_Frequency Distribution'!H31)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Distribution'!H31),_xlfn.FORMULATEXT('Frequency Distribution'!H31),'Frequency Distribution'!H31),"9","#"),"8","#"),"7","#"),"6","#"),"5","#"),"4","#"),"3","#"),"2","#"),"1","#"),"0","#"),CHAR(10),""),"$",""),"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Distribution'!H31),_xlfn.FORMULATEXT('Frequency Distribution'!H31),'Frequency Distribution'!H31),"9","#"),"8","#"),"7","#"),"6","#"),"5","#"),"4","#"),"3","#"),"2","#"),"1","#"),"0","#"),CHAR(10),""),"$",""),"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Distribution'!H31),_xlfn.FORMULATEXT('#_Frequency Distribution'!H31),'#_Frequency Distribution'!H31),"9","#"),"8","#"),"7","#"),"6","#"),"5","#"),"4","#"),"3","#"),"2","#"),"1","#"),"0","#"),CHAR(10),""),"$",""),"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Distribution'!H31),_xlfn.FORMULATEXT('#_Frequency Distribution'!H31),'#_Frequency Distribution'!H31),"9","#"),"8","#"),"7","#"),"6","#"),"5","#"),"4","#"),"3","#"),"2","#"),"1","#"),"0","#"),CHAR(10),""),"$","")," ",""),",","@"),"&gt;","@"),"&lt;","@"),"=","@"),")","@"),"(","@"),"^","@"),"/","@"),"+","@"),"*","@"),"-","@"),"@#","")))/2,TRUE,FALSE),"HardCodeMsg",IF(LEN(IF(_xlfn.ISFORMULA('Frequency Distribution'!H31),_xlfn.FORMULATEXT('Frequency Distribution'!H31),'Frequency Distribution'!H31))-LEN(SUBSTITUTE(IF(_xlfn.ISFORMULA('Frequency Distribution'!H31),_xlfn.FORMULATEXT('Frequency Distribution'!H31),'Frequency Distribution'!H31),"""",""))&gt;LEN(IF(_xlfn.ISFORMULA('#_Frequency Distribution'!H31),_xlfn.FORMULATEXT('#_Frequency Distribution'!H31),'#_Frequency Distribution'!H31))-LEN(SUBSTITUTE(IF(_xlfn.ISFORMULA('#_Frequency Distribution'!H31),_xlfn.FORMULATEXT('#_Frequency Distribution'!H31),'#_Frequency Distribution'!H31),"""","")),TRUE,FALSE),"HardQuoteMsg",IF(LEN(IF(_xlfn.ISFORMULA('Frequency Distribution'!H31),_xlfn.FORMULATEXT('Frequency Distribution'!H31),'Frequency Distribution'!H31))-LEN(SUBSTITUTE(IF(_xlfn.ISFORMULA('Frequency Distribution'!H31),_xlfn.FORMULATEXT('Frequency Distribution'!H31),'Frequency Distribution'!H31),"$",""))&lt;0.5*(LEN(IF(_xlfn.ISFORMULA('#_Frequency Distribution'!H31),_xlfn.FORMULATEXT('#_Frequency Distribution'!H31),'#_Frequency Distribution'!H31))-LEN(SUBSTITUTE(IF(_xlfn.ISFORMULA('#_Frequency Distribution'!H31),_xlfn.FORMULATEXT('#_Frequency Distribution'!H31),'#_Frequency Distribution'!H31),"$",""))),TRUE,FALSE),"MissingAbsMsg",TRUE,"PerfectMsg")</f>
        <v/>
      </c>
      <c r="I31" s="139" t="str">
        <f ca="1">_xlfn.IFS(ISBLANK('Frequency Distribution'!I31),"",IF(NOT(ISNA('#_Frequency Distribution'!I31)),IF(ISNA('Frequency Distribution'!I31),TRUE,FALSE),FALSE),"StuNAMsg",IF(AND(ISNA('#_Frequency Distribution'!I31),ISNA('Frequency Distribution'!I31)),TRUE,FALSE),"PerfectMsg",IF(NOT(ISERROR('#_Frequency Distribution'!I31)),IF(ISERROR('Frequency Distribution'!I31),TRUE,FALSE),FALSE),"StuErrorMsg",IF(TYPE('#_Frequency Distribution'!I31)&lt;&gt;TYPE('Frequency Distribution'!I31),TRUE,FALSE),"WrongTypeMsg",IF(_xlfn.ISFORMULA('#_Frequency Distribution'!I31),IF(NOT(_xlfn.ISFORMULA('Frequency Distribution'!I31)),TRUE),FALSE),"MissingFormulaMsg",IF(NOT(AND(ISNUMBER(FIND("[",_xlfn.FORMULATEXT('#_Frequency Distribution'!I31))),ISNUMBER(FIND("!",_xlfn.FORMULATEXT('#_Frequency Distribution'!I31))))),AND(ISNUMBER(FIND("[",_xlfn.FORMULATEXT('Frequency Distribution'!I31))),ISNUMBER(FIND("!",_xlfn.FORMULATEXT('Frequency Distribution'!I31)))),FALSE),"ExternalRefsMsg",IF(ISNUMBER('#_Frequency Distribution'!I31),IF(ABS('#_Frequency Distribution'!I31-'Frequency Distribution'!I31)&gt;0.00001,TRUE,FALSE),IF('#_Frequency Distribution'!I31&lt;&gt;'Frequency Distribution'!I31,TRUE,FALSE)),IF(ISNUMBER('#_Frequency Distribution'!I31),IF('#_Frequency Distribution'!I31&gt;'Frequency Distribution'!I31,"TooLow","TooHigh"),"WrongAnswer"),NOT(_xlfn.ISFORMULA('#_Frequency Distribution'!I31)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Distribution'!I31),_xlfn.FORMULATEXT('Frequency Distribution'!I31),'Frequency Distribution'!I31),"9","#"),"8","#"),"7","#"),"6","#"),"5","#"),"4","#"),"3","#"),"2","#"),"1","#"),"0","#"),CHAR(10),""),"$",""),"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Distribution'!I31),_xlfn.FORMULATEXT('Frequency Distribution'!I31),'Frequency Distribution'!I31),"9","#"),"8","#"),"7","#"),"6","#"),"5","#"),"4","#"),"3","#"),"2","#"),"1","#"),"0","#"),CHAR(10),""),"$",""),"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Distribution'!I31),_xlfn.FORMULATEXT('#_Frequency Distribution'!I31),'#_Frequency Distribution'!I31),"9","#"),"8","#"),"7","#"),"6","#"),"5","#"),"4","#"),"3","#"),"2","#"),"1","#"),"0","#"),CHAR(10),""),"$",""),"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Distribution'!I31),_xlfn.FORMULATEXT('#_Frequency Distribution'!I31),'#_Frequency Distribution'!I31),"9","#"),"8","#"),"7","#"),"6","#"),"5","#"),"4","#"),"3","#"),"2","#"),"1","#"),"0","#"),CHAR(10),""),"$","")," ",""),",","@"),"&gt;","@"),"&lt;","@"),"=","@"),")","@"),"(","@"),"^","@"),"/","@"),"+","@"),"*","@"),"-","@"),"@#","")))/2,TRUE,FALSE),"HardCodeMsg",IF(LEN(IF(_xlfn.ISFORMULA('Frequency Distribution'!I31),_xlfn.FORMULATEXT('Frequency Distribution'!I31),'Frequency Distribution'!I31))-LEN(SUBSTITUTE(IF(_xlfn.ISFORMULA('Frequency Distribution'!I31),_xlfn.FORMULATEXT('Frequency Distribution'!I31),'Frequency Distribution'!I31),"""",""))&gt;LEN(IF(_xlfn.ISFORMULA('#_Frequency Distribution'!I31),_xlfn.FORMULATEXT('#_Frequency Distribution'!I31),'#_Frequency Distribution'!I31))-LEN(SUBSTITUTE(IF(_xlfn.ISFORMULA('#_Frequency Distribution'!I31),_xlfn.FORMULATEXT('#_Frequency Distribution'!I31),'#_Frequency Distribution'!I31),"""","")),TRUE,FALSE),"HardQuoteMsg",IF(LEN(IF(_xlfn.ISFORMULA('Frequency Distribution'!I31),_xlfn.FORMULATEXT('Frequency Distribution'!I31),'Frequency Distribution'!I31))-LEN(SUBSTITUTE(IF(_xlfn.ISFORMULA('Frequency Distribution'!I31),_xlfn.FORMULATEXT('Frequency Distribution'!I31),'Frequency Distribution'!I31),"$",""))&lt;0.5*(LEN(IF(_xlfn.ISFORMULA('#_Frequency Distribution'!I31),_xlfn.FORMULATEXT('#_Frequency Distribution'!I31),'#_Frequency Distribution'!I31))-LEN(SUBSTITUTE(IF(_xlfn.ISFORMULA('#_Frequency Distribution'!I31),_xlfn.FORMULATEXT('#_Frequency Distribution'!I31),'#_Frequency Distribution'!I31),"$",""))),TRUE,FALSE),"MissingAbsMsg",TRUE,"PerfectMsg")</f>
        <v/>
      </c>
      <c r="J31" s="139" t="str">
        <f ca="1">_xlfn.IFS(ISBLANK('Frequency Distribution'!J31),"",IF(NOT(ISNA('#_Frequency Distribution'!J31)),IF(ISNA('Frequency Distribution'!J31),TRUE,FALSE),FALSE),"StuNAMsg",IF(AND(ISNA('#_Frequency Distribution'!J31),ISNA('Frequency Distribution'!J31)),TRUE,FALSE),"PerfectMsg",IF(NOT(ISERROR('#_Frequency Distribution'!J31)),IF(ISERROR('Frequency Distribution'!J31),TRUE,FALSE),FALSE),"StuErrorMsg",IF(TYPE('#_Frequency Distribution'!J31)&lt;&gt;TYPE('Frequency Distribution'!J31),TRUE,FALSE),"WrongTypeMsg",IF(_xlfn.ISFORMULA('#_Frequency Distribution'!J31),IF(NOT(_xlfn.ISFORMULA('Frequency Distribution'!J31)),TRUE),FALSE),"MissingFormulaMsg",IF(NOT(AND(ISNUMBER(FIND("[",_xlfn.FORMULATEXT('#_Frequency Distribution'!J31))),ISNUMBER(FIND("!",_xlfn.FORMULATEXT('#_Frequency Distribution'!J31))))),AND(ISNUMBER(FIND("[",_xlfn.FORMULATEXT('Frequency Distribution'!J31))),ISNUMBER(FIND("!",_xlfn.FORMULATEXT('Frequency Distribution'!J31)))),FALSE),"ExternalRefsMsg",IF(ISNUMBER('#_Frequency Distribution'!J31),IF(ABS('#_Frequency Distribution'!J31-'Frequency Distribution'!J31)&gt;0.00001,TRUE,FALSE),IF('#_Frequency Distribution'!J31&lt;&gt;'Frequency Distribution'!J31,TRUE,FALSE)),IF(ISNUMBER('#_Frequency Distribution'!J31),IF('#_Frequency Distribution'!J31&gt;'Frequency Distribution'!J31,"TooLow","TooHigh"),"WrongAnswer"),NOT(_xlfn.ISFORMULA('#_Frequency Distribution'!J31)),"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Distribution'!J31),_xlfn.FORMULATEXT('Frequency Distribution'!J31),'Frequency Distribution'!J31),"9","#"),"8","#"),"7","#"),"6","#"),"5","#"),"4","#"),"3","#"),"2","#"),"1","#"),"0","#"),CHAR(10),""),"$",""),"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Distribution'!J31),_xlfn.FORMULATEXT('Frequency Distribution'!J31),'Frequency Distribution'!J31),"9","#"),"8","#"),"7","#"),"6","#"),"5","#"),"4","#"),"3","#"),"2","#"),"1","#"),"0","#"),CHAR(10),""),"$",""),"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Distribution'!J31),_xlfn.FORMULATEXT('#_Frequency Distribution'!J31),'#_Frequency Distribution'!J31),"9","#"),"8","#"),"7","#"),"6","#"),"5","#"),"4","#"),"3","#"),"2","#"),"1","#"),"0","#"),CHAR(10),""),"$",""),"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Distribution'!J31),_xlfn.FORMULATEXT('#_Frequency Distribution'!J31),'#_Frequency Distribution'!J31),"9","#"),"8","#"),"7","#"),"6","#"),"5","#"),"4","#"),"3","#"),"2","#"),"1","#"),"0","#"),CHAR(10),""),"$","")," ",""),",","@"),"&gt;","@"),"&lt;","@"),"=","@"),")","@"),"(","@"),"^","@"),"/","@"),"+","@"),"*","@"),"-","@"),"@#","")))/2,TRUE,FALSE),"HardCodeMsg",IF(LEN(IF(_xlfn.ISFORMULA('Frequency Distribution'!J31),_xlfn.FORMULATEXT('Frequency Distribution'!J31),'Frequency Distribution'!J31))-LEN(SUBSTITUTE(IF(_xlfn.ISFORMULA('Frequency Distribution'!J31),_xlfn.FORMULATEXT('Frequency Distribution'!J31),'Frequency Distribution'!J31),"""",""))&gt;LEN(IF(_xlfn.ISFORMULA('#_Frequency Distribution'!J31),_xlfn.FORMULATEXT('#_Frequency Distribution'!J31),'#_Frequency Distribution'!J31))-LEN(SUBSTITUTE(IF(_xlfn.ISFORMULA('#_Frequency Distribution'!J31),_xlfn.FORMULATEXT('#_Frequency Distribution'!J31),'#_Frequency Distribution'!J31),"""","")),TRUE,FALSE),"HardQuoteMsg",IF(LEN(IF(_xlfn.ISFORMULA('Frequency Distribution'!J31),_xlfn.FORMULATEXT('Frequency Distribution'!J31),'Frequency Distribution'!J31))-LEN(SUBSTITUTE(IF(_xlfn.ISFORMULA('Frequency Distribution'!J31),_xlfn.FORMULATEXT('Frequency Distribution'!J31),'Frequency Distribution'!J31),"$",""))&lt;0.5*(LEN(IF(_xlfn.ISFORMULA('#_Frequency Distribution'!J31),_xlfn.FORMULATEXT('#_Frequency Distribution'!J31),'#_Frequency Distribution'!J31))-LEN(SUBSTITUTE(IF(_xlfn.ISFORMULA('#_Frequency Distribution'!J31),_xlfn.FORMULATEXT('#_Frequency Distribution'!J31),'#_Frequency Distribution'!J31),"$",""))),TRUE,FALSE),"MissingAbsMsg",TRUE,"PerfectMsg")</f>
        <v/>
      </c>
      <c r="L31" s="124">
        <v>0</v>
      </c>
      <c r="M31" s="124">
        <v>0</v>
      </c>
    </row>
    <row r="32" spans="2:17" x14ac:dyDescent="0.15">
      <c r="E32" s="127">
        <v>0</v>
      </c>
      <c r="F32" s="127" t="str">
        <f ca="1">_xlfn.IFS(ISBLANK('Frequency Distribution'!F32),"",IF(NOT(ISNA('#_Frequency Distribution'!F32)),IF(ISNA('Frequency Distribution'!F32),TRUE,FALSE),FALSE),"StuNAMsg",IF(AND(ISNA('#_Frequency Distribution'!F32),ISNA('Frequency Distribution'!F32)),TRUE,FALSE),"PerfectMsg",IF(NOT(ISERROR('#_Frequency Distribution'!F32)),IF(ISERROR('Frequency Distribution'!F32),TRUE,FALSE),FALSE),"StuErrorMsg",IF(TYPE('#_Frequency Distribution'!F32)&lt;&gt;TYPE('Frequency Distribution'!F32),TRUE,FALSE),"WrongTypeMsg",IF(_xlfn.ISFORMULA('#_Frequency Distribution'!F32),IF(NOT(_xlfn.ISFORMULA('Frequency Distribution'!F32)),TRUE),FALSE),"MissingFormulaMsg",IF(NOT(AND(ISNUMBER(FIND("[",_xlfn.FORMULATEXT('#_Frequency Distribution'!F32))),ISNUMBER(FIND("!",_xlfn.FORMULATEXT('#_Frequency Distribution'!F32))))),AND(ISNUMBER(FIND("[",_xlfn.FORMULATEXT('Frequency Distribution'!F32))),ISNUMBER(FIND("!",_xlfn.FORMULATEXT('Frequency Distribution'!F32)))),FALSE),"ExternalRefsMsg",IF(ISNUMBER('#_Frequency Distribution'!F32),IF(ABS('#_Frequency Distribution'!F32-'Frequency Distribution'!F32)&gt;0.00001,TRUE,FALSE),IF('#_Frequency Distribution'!F32&lt;&gt;'Frequency Distribution'!F32,TRUE,FALSE)),IF(ISNUMBER('#_Frequency Distribution'!F32),IF('#_Frequency Distribution'!F32&gt;'Frequency Distribution'!F32,"TooLow","TooHigh"),"WrongAnswer"),NOT(_xlfn.ISFORMULA('#_Frequency Distribution'!F32)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Distribution'!F32),_xlfn.FORMULATEXT('Frequency Distribution'!F32),'Frequency Distribution'!F32),"9","#"),"8","#"),"7","#"),"6","#"),"5","#"),"4","#"),"3","#"),"2","#"),"1","#"),"0","#"),CHAR(10),""),"$",""),"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Distribution'!F32),_xlfn.FORMULATEXT('Frequency Distribution'!F32),'Frequency Distribution'!F32),"9","#"),"8","#"),"7","#"),"6","#"),"5","#"),"4","#"),"3","#"),"2","#"),"1","#"),"0","#"),CHAR(10),""),"$",""),"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Distribution'!F32),_xlfn.FORMULATEXT('#_Frequency Distribution'!F32),'#_Frequency Distribution'!F32),"9","#"),"8","#"),"7","#"),"6","#"),"5","#"),"4","#"),"3","#"),"2","#"),"1","#"),"0","#"),CHAR(10),""),"$",""),"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Distribution'!F32),_xlfn.FORMULATEXT('#_Frequency Distribution'!F32),'#_Frequency Distribution'!F32),"9","#"),"8","#"),"7","#"),"6","#"),"5","#"),"4","#"),"3","#"),"2","#"),"1","#"),"0","#"),CHAR(10),""),"$","")," ",""),",","@"),"&gt;","@"),"&lt;","@"),"=","@"),")","@"),"(","@"),"^","@"),"/","@"),"+","@"),"*","@"),"-","@"),"@#","")))/2,TRUE,FALSE),"HardCodeMsg",IF(LEN(IF(_xlfn.ISFORMULA('Frequency Distribution'!F32),_xlfn.FORMULATEXT('Frequency Distribution'!F32),'Frequency Distribution'!F32))-LEN(SUBSTITUTE(IF(_xlfn.ISFORMULA('Frequency Distribution'!F32),_xlfn.FORMULATEXT('Frequency Distribution'!F32),'Frequency Distribution'!F32),"""",""))&gt;LEN(IF(_xlfn.ISFORMULA('#_Frequency Distribution'!F32),_xlfn.FORMULATEXT('#_Frequency Distribution'!F32),'#_Frequency Distribution'!F32))-LEN(SUBSTITUTE(IF(_xlfn.ISFORMULA('#_Frequency Distribution'!F32),_xlfn.FORMULATEXT('#_Frequency Distribution'!F32),'#_Frequency Distribution'!F32),"""","")),TRUE,FALSE),"HardQuoteMsg",IF(LEN(IF(_xlfn.ISFORMULA('Frequency Distribution'!F32),_xlfn.FORMULATEXT('Frequency Distribution'!F32),'Frequency Distribution'!F32))-LEN(SUBSTITUTE(IF(_xlfn.ISFORMULA('Frequency Distribution'!F32),_xlfn.FORMULATEXT('Frequency Distribution'!F32),'Frequency Distribution'!F32),"$",""))&lt;0.5*(LEN(IF(_xlfn.ISFORMULA('#_Frequency Distribution'!F32),_xlfn.FORMULATEXT('#_Frequency Distribution'!F32),'#_Frequency Distribution'!F32))-LEN(SUBSTITUTE(IF(_xlfn.ISFORMULA('#_Frequency Distribution'!F32),_xlfn.FORMULATEXT('#_Frequency Distribution'!F32),'#_Frequency Distribution'!F32),"$",""))),TRUE,FALSE),"MissingAbsMsg",TRUE,"PerfectMsg")</f>
        <v/>
      </c>
      <c r="G32" s="127" t="str">
        <f ca="1">_xlfn.IFS(ISBLANK('Frequency Distribution'!G32),"",IF(NOT(ISNA('#_Frequency Distribution'!G32)),IF(ISNA('Frequency Distribution'!G32),TRUE,FALSE),FALSE),"StuNAMsg",IF(AND(ISNA('#_Frequency Distribution'!G32),ISNA('Frequency Distribution'!G32)),TRUE,FALSE),"PerfectMsg",IF(NOT(ISERROR('#_Frequency Distribution'!G32)),IF(ISERROR('Frequency Distribution'!G32),TRUE,FALSE),FALSE),"StuErrorMsg",IF(TYPE('#_Frequency Distribution'!G32)&lt;&gt;TYPE('Frequency Distribution'!G32),TRUE,FALSE),"WrongTypeMsg",IF(_xlfn.ISFORMULA('#_Frequency Distribution'!G32),IF(NOT(_xlfn.ISFORMULA('Frequency Distribution'!G32)),TRUE),FALSE),"MissingFormulaMsg",IF(NOT(AND(ISNUMBER(FIND("[",_xlfn.FORMULATEXT('#_Frequency Distribution'!G32))),ISNUMBER(FIND("!",_xlfn.FORMULATEXT('#_Frequency Distribution'!G32))))),AND(ISNUMBER(FIND("[",_xlfn.FORMULATEXT('Frequency Distribution'!G32))),ISNUMBER(FIND("!",_xlfn.FORMULATEXT('Frequency Distribution'!G32)))),FALSE),"ExternalRefsMsg",IF(ISNUMBER('#_Frequency Distribution'!G32),IF(ABS('#_Frequency Distribution'!G32-'Frequency Distribution'!G32)&gt;0.00001,TRUE,FALSE),IF('#_Frequency Distribution'!G32&lt;&gt;'Frequency Distribution'!G32,TRUE,FALSE)),IF(ISNUMBER('#_Frequency Distribution'!G32),IF('#_Frequency Distribution'!G32&gt;'Frequency Distribution'!G32,"TooLow","TooHigh"),"WrongAnswer"),NOT(_xlfn.ISFORMULA('#_Frequency Distribution'!G32)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Distribution'!G32),_xlfn.FORMULATEXT('Frequency Distribution'!G32),'Frequency Distribution'!G32),"9","#"),"8","#"),"7","#"),"6","#"),"5","#"),"4","#"),"3","#"),"2","#"),"1","#"),"0","#"),CHAR(10),""),"$",""),"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Distribution'!G32),_xlfn.FORMULATEXT('Frequency Distribution'!G32),'Frequency Distribution'!G32),"9","#"),"8","#"),"7","#"),"6","#"),"5","#"),"4","#"),"3","#"),"2","#"),"1","#"),"0","#"),CHAR(10),""),"$",""),"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Distribution'!G32),_xlfn.FORMULATEXT('#_Frequency Distribution'!G32),'#_Frequency Distribution'!G32),"9","#"),"8","#"),"7","#"),"6","#"),"5","#"),"4","#"),"3","#"),"2","#"),"1","#"),"0","#"),CHAR(10),""),"$",""),"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Distribution'!G32),_xlfn.FORMULATEXT('#_Frequency Distribution'!G32),'#_Frequency Distribution'!G32),"9","#"),"8","#"),"7","#"),"6","#"),"5","#"),"4","#"),"3","#"),"2","#"),"1","#"),"0","#"),CHAR(10),""),"$","")," ",""),",","@"),"&gt;","@"),"&lt;","@"),"=","@"),")","@"),"(","@"),"^","@"),"/","@"),"+","@"),"*","@"),"-","@"),"@#","")))/2,TRUE,FALSE),"HardCodeMsg",IF(LEN(IF(_xlfn.ISFORMULA('Frequency Distribution'!G32),_xlfn.FORMULATEXT('Frequency Distribution'!G32),'Frequency Distribution'!G32))-LEN(SUBSTITUTE(IF(_xlfn.ISFORMULA('Frequency Distribution'!G32),_xlfn.FORMULATEXT('Frequency Distribution'!G32),'Frequency Distribution'!G32),"""",""))&gt;LEN(IF(_xlfn.ISFORMULA('#_Frequency Distribution'!G32),_xlfn.FORMULATEXT('#_Frequency Distribution'!G32),'#_Frequency Distribution'!G32))-LEN(SUBSTITUTE(IF(_xlfn.ISFORMULA('#_Frequency Distribution'!G32),_xlfn.FORMULATEXT('#_Frequency Distribution'!G32),'#_Frequency Distribution'!G32),"""","")),TRUE,FALSE),"HardQuoteMsg",IF(LEN(IF(_xlfn.ISFORMULA('Frequency Distribution'!G32),_xlfn.FORMULATEXT('Frequency Distribution'!G32),'Frequency Distribution'!G32))-LEN(SUBSTITUTE(IF(_xlfn.ISFORMULA('Frequency Distribution'!G32),_xlfn.FORMULATEXT('Frequency Distribution'!G32),'Frequency Distribution'!G32),"$",""))&lt;0.5*(LEN(IF(_xlfn.ISFORMULA('#_Frequency Distribution'!G32),_xlfn.FORMULATEXT('#_Frequency Distribution'!G32),'#_Frequency Distribution'!G32))-LEN(SUBSTITUTE(IF(_xlfn.ISFORMULA('#_Frequency Distribution'!G32),_xlfn.FORMULATEXT('#_Frequency Distribution'!G32),'#_Frequency Distribution'!G32),"$",""))),TRUE,FALSE),"MissingAbsMsg",TRUE,"PerfectMsg")</f>
        <v/>
      </c>
      <c r="H32" s="127" t="str">
        <f ca="1">_xlfn.IFS(ISBLANK('Frequency Distribution'!H32),"",IF(NOT(ISNA('#_Frequency Distribution'!H32)),IF(ISNA('Frequency Distribution'!H32),TRUE,FALSE),FALSE),"StuNAMsg",IF(AND(ISNA('#_Frequency Distribution'!H32),ISNA('Frequency Distribution'!H32)),TRUE,FALSE),"PerfectMsg",IF(NOT(ISERROR('#_Frequency Distribution'!H32)),IF(ISERROR('Frequency Distribution'!H32),TRUE,FALSE),FALSE),"StuErrorMsg",IF(TYPE('#_Frequency Distribution'!H32)&lt;&gt;TYPE('Frequency Distribution'!H32),TRUE,FALSE),"WrongTypeMsg",IF(_xlfn.ISFORMULA('#_Frequency Distribution'!H32),IF(NOT(_xlfn.ISFORMULA('Frequency Distribution'!H32)),TRUE),FALSE),"MissingFormulaMsg",IF(NOT(AND(ISNUMBER(FIND("[",_xlfn.FORMULATEXT('#_Frequency Distribution'!H32))),ISNUMBER(FIND("!",_xlfn.FORMULATEXT('#_Frequency Distribution'!H32))))),AND(ISNUMBER(FIND("[",_xlfn.FORMULATEXT('Frequency Distribution'!H32))),ISNUMBER(FIND("!",_xlfn.FORMULATEXT('Frequency Distribution'!H32)))),FALSE),"ExternalRefsMsg",IF(ISNUMBER('#_Frequency Distribution'!H32),IF(ABS('#_Frequency Distribution'!H32-'Frequency Distribution'!H32)&gt;0.00001,TRUE,FALSE),IF('#_Frequency Distribution'!H32&lt;&gt;'Frequency Distribution'!H32,TRUE,FALSE)),IF(ISNUMBER('#_Frequency Distribution'!H32),IF('#_Frequency Distribution'!H32&gt;'Frequency Distribution'!H32,"TooLow","TooHigh"),"WrongAnswer"),NOT(_xlfn.ISFORMULA('#_Frequency Distribution'!H32)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Distribution'!H32),_xlfn.FORMULATEXT('Frequency Distribution'!H32),'Frequency Distribution'!H32),"9","#"),"8","#"),"7","#"),"6","#"),"5","#"),"4","#"),"3","#"),"2","#"),"1","#"),"0","#"),CHAR(10),""),"$",""),"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Distribution'!H32),_xlfn.FORMULATEXT('Frequency Distribution'!H32),'Frequency Distribution'!H32),"9","#"),"8","#"),"7","#"),"6","#"),"5","#"),"4","#"),"3","#"),"2","#"),"1","#"),"0","#"),CHAR(10),""),"$",""),"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Distribution'!H32),_xlfn.FORMULATEXT('#_Frequency Distribution'!H32),'#_Frequency Distribution'!H32),"9","#"),"8","#"),"7","#"),"6","#"),"5","#"),"4","#"),"3","#"),"2","#"),"1","#"),"0","#"),CHAR(10),""),"$",""),"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Distribution'!H32),_xlfn.FORMULATEXT('#_Frequency Distribution'!H32),'#_Frequency Distribution'!H32),"9","#"),"8","#"),"7","#"),"6","#"),"5","#"),"4","#"),"3","#"),"2","#"),"1","#"),"0","#"),CHAR(10),""),"$","")," ",""),",","@"),"&gt;","@"),"&lt;","@"),"=","@"),")","@"),"(","@"),"^","@"),"/","@"),"+","@"),"*","@"),"-","@"),"@#","")))/2,TRUE,FALSE),"HardCodeMsg",IF(LEN(IF(_xlfn.ISFORMULA('Frequency Distribution'!H32),_xlfn.FORMULATEXT('Frequency Distribution'!H32),'Frequency Distribution'!H32))-LEN(SUBSTITUTE(IF(_xlfn.ISFORMULA('Frequency Distribution'!H32),_xlfn.FORMULATEXT('Frequency Distribution'!H32),'Frequency Distribution'!H32),"""",""))&gt;LEN(IF(_xlfn.ISFORMULA('#_Frequency Distribution'!H32),_xlfn.FORMULATEXT('#_Frequency Distribution'!H32),'#_Frequency Distribution'!H32))-LEN(SUBSTITUTE(IF(_xlfn.ISFORMULA('#_Frequency Distribution'!H32),_xlfn.FORMULATEXT('#_Frequency Distribution'!H32),'#_Frequency Distribution'!H32),"""","")),TRUE,FALSE),"HardQuoteMsg",IF(LEN(IF(_xlfn.ISFORMULA('Frequency Distribution'!H32),_xlfn.FORMULATEXT('Frequency Distribution'!H32),'Frequency Distribution'!H32))-LEN(SUBSTITUTE(IF(_xlfn.ISFORMULA('Frequency Distribution'!H32),_xlfn.FORMULATEXT('Frequency Distribution'!H32),'Frequency Distribution'!H32),"$",""))&lt;0.5*(LEN(IF(_xlfn.ISFORMULA('#_Frequency Distribution'!H32),_xlfn.FORMULATEXT('#_Frequency Distribution'!H32),'#_Frequency Distribution'!H32))-LEN(SUBSTITUTE(IF(_xlfn.ISFORMULA('#_Frequency Distribution'!H32),_xlfn.FORMULATEXT('#_Frequency Distribution'!H32),'#_Frequency Distribution'!H32),"$",""))),TRUE,FALSE),"MissingAbsMsg",TRUE,"PerfectMsg")</f>
        <v/>
      </c>
      <c r="I32" s="139" t="str">
        <f ca="1">_xlfn.IFS(ISBLANK('Frequency Distribution'!I32),"",IF(NOT(ISNA('#_Frequency Distribution'!I32)),IF(ISNA('Frequency Distribution'!I32),TRUE,FALSE),FALSE),"StuNAMsg",IF(AND(ISNA('#_Frequency Distribution'!I32),ISNA('Frequency Distribution'!I32)),TRUE,FALSE),"PerfectMsg",IF(NOT(ISERROR('#_Frequency Distribution'!I32)),IF(ISERROR('Frequency Distribution'!I32),TRUE,FALSE),FALSE),"StuErrorMsg",IF(TYPE('#_Frequency Distribution'!I32)&lt;&gt;TYPE('Frequency Distribution'!I32),TRUE,FALSE),"WrongTypeMsg",IF(_xlfn.ISFORMULA('#_Frequency Distribution'!I32),IF(NOT(_xlfn.ISFORMULA('Frequency Distribution'!I32)),TRUE),FALSE),"MissingFormulaMsg",IF(NOT(AND(ISNUMBER(FIND("[",_xlfn.FORMULATEXT('#_Frequency Distribution'!I32))),ISNUMBER(FIND("!",_xlfn.FORMULATEXT('#_Frequency Distribution'!I32))))),AND(ISNUMBER(FIND("[",_xlfn.FORMULATEXT('Frequency Distribution'!I32))),ISNUMBER(FIND("!",_xlfn.FORMULATEXT('Frequency Distribution'!I32)))),FALSE),"ExternalRefsMsg",IF(ISNUMBER('#_Frequency Distribution'!I32),IF(ABS('#_Frequency Distribution'!I32-'Frequency Distribution'!I32)&gt;0.00001,TRUE,FALSE),IF('#_Frequency Distribution'!I32&lt;&gt;'Frequency Distribution'!I32,TRUE,FALSE)),IF(ISNUMBER('#_Frequency Distribution'!I32),IF('#_Frequency Distribution'!I32&gt;'Frequency Distribution'!I32,"TooLow","TooHigh"),"WrongAnswer"),NOT(_xlfn.ISFORMULA('#_Frequency Distribution'!I32)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Distribution'!I32),_xlfn.FORMULATEXT('Frequency Distribution'!I32),'Frequency Distribution'!I32),"9","#"),"8","#"),"7","#"),"6","#"),"5","#"),"4","#"),"3","#"),"2","#"),"1","#"),"0","#"),CHAR(10),""),"$",""),"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Distribution'!I32),_xlfn.FORMULATEXT('Frequency Distribution'!I32),'Frequency Distribution'!I32),"9","#"),"8","#"),"7","#"),"6","#"),"5","#"),"4","#"),"3","#"),"2","#"),"1","#"),"0","#"),CHAR(10),""),"$",""),"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Distribution'!I32),_xlfn.FORMULATEXT('#_Frequency Distribution'!I32),'#_Frequency Distribution'!I32),"9","#"),"8","#"),"7","#"),"6","#"),"5","#"),"4","#"),"3","#"),"2","#"),"1","#"),"0","#"),CHAR(10),""),"$",""),"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Distribution'!I32),_xlfn.FORMULATEXT('#_Frequency Distribution'!I32),'#_Frequency Distribution'!I32),"9","#"),"8","#"),"7","#"),"6","#"),"5","#"),"4","#"),"3","#"),"2","#"),"1","#"),"0","#"),CHAR(10),""),"$","")," ",""),",","@"),"&gt;","@"),"&lt;","@"),"=","@"),")","@"),"(","@"),"^","@"),"/","@"),"+","@"),"*","@"),"-","@"),"@#","")))/2,TRUE,FALSE),"HardCodeMsg",IF(LEN(IF(_xlfn.ISFORMULA('Frequency Distribution'!I32),_xlfn.FORMULATEXT('Frequency Distribution'!I32),'Frequency Distribution'!I32))-LEN(SUBSTITUTE(IF(_xlfn.ISFORMULA('Frequency Distribution'!I32),_xlfn.FORMULATEXT('Frequency Distribution'!I32),'Frequency Distribution'!I32),"""",""))&gt;LEN(IF(_xlfn.ISFORMULA('#_Frequency Distribution'!I32),_xlfn.FORMULATEXT('#_Frequency Distribution'!I32),'#_Frequency Distribution'!I32))-LEN(SUBSTITUTE(IF(_xlfn.ISFORMULA('#_Frequency Distribution'!I32),_xlfn.FORMULATEXT('#_Frequency Distribution'!I32),'#_Frequency Distribution'!I32),"""","")),TRUE,FALSE),"HardQuoteMsg",IF(LEN(IF(_xlfn.ISFORMULA('Frequency Distribution'!I32),_xlfn.FORMULATEXT('Frequency Distribution'!I32),'Frequency Distribution'!I32))-LEN(SUBSTITUTE(IF(_xlfn.ISFORMULA('Frequency Distribution'!I32),_xlfn.FORMULATEXT('Frequency Distribution'!I32),'Frequency Distribution'!I32),"$",""))&lt;0.5*(LEN(IF(_xlfn.ISFORMULA('#_Frequency Distribution'!I32),_xlfn.FORMULATEXT('#_Frequency Distribution'!I32),'#_Frequency Distribution'!I32))-LEN(SUBSTITUTE(IF(_xlfn.ISFORMULA('#_Frequency Distribution'!I32),_xlfn.FORMULATEXT('#_Frequency Distribution'!I32),'#_Frequency Distribution'!I32),"$",""))),TRUE,FALSE),"MissingAbsMsg",TRUE,"PerfectMsg")</f>
        <v/>
      </c>
      <c r="J32" s="139" t="str">
        <f ca="1">_xlfn.IFS(ISBLANK('Frequency Distribution'!J32),"",IF(NOT(ISNA('#_Frequency Distribution'!J32)),IF(ISNA('Frequency Distribution'!J32),TRUE,FALSE),FALSE),"StuNAMsg",IF(AND(ISNA('#_Frequency Distribution'!J32),ISNA('Frequency Distribution'!J32)),TRUE,FALSE),"PerfectMsg",IF(NOT(ISERROR('#_Frequency Distribution'!J32)),IF(ISERROR('Frequency Distribution'!J32),TRUE,FALSE),FALSE),"StuErrorMsg",IF(TYPE('#_Frequency Distribution'!J32)&lt;&gt;TYPE('Frequency Distribution'!J32),TRUE,FALSE),"WrongTypeMsg",IF(_xlfn.ISFORMULA('#_Frequency Distribution'!J32),IF(NOT(_xlfn.ISFORMULA('Frequency Distribution'!J32)),TRUE),FALSE),"MissingFormulaMsg",IF(NOT(AND(ISNUMBER(FIND("[",_xlfn.FORMULATEXT('#_Frequency Distribution'!J32))),ISNUMBER(FIND("!",_xlfn.FORMULATEXT('#_Frequency Distribution'!J32))))),AND(ISNUMBER(FIND("[",_xlfn.FORMULATEXT('Frequency Distribution'!J32))),ISNUMBER(FIND("!",_xlfn.FORMULATEXT('Frequency Distribution'!J32)))),FALSE),"ExternalRefsMsg",IF(ISNUMBER('#_Frequency Distribution'!J32),IF(ABS('#_Frequency Distribution'!J32-'Frequency Distribution'!J32)&gt;0.00001,TRUE,FALSE),IF('#_Frequency Distribution'!J32&lt;&gt;'Frequency Distribution'!J32,TRUE,FALSE)),IF(ISNUMBER('#_Frequency Distribution'!J32),IF('#_Frequency Distribution'!J32&gt;'Frequency Distribution'!J32,"TooLow","TooHigh"),"WrongAnswer"),NOT(_xlfn.ISFORMULA('#_Frequency Distribution'!J32)),"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Distribution'!J32),_xlfn.FORMULATEXT('Frequency Distribution'!J32),'Frequency Distribution'!J32),"9","#"),"8","#"),"7","#"),"6","#"),"5","#"),"4","#"),"3","#"),"2","#"),"1","#"),"0","#"),CHAR(10),""),"$",""),"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Distribution'!J32),_xlfn.FORMULATEXT('Frequency Distribution'!J32),'Frequency Distribution'!J32),"9","#"),"8","#"),"7","#"),"6","#"),"5","#"),"4","#"),"3","#"),"2","#"),"1","#"),"0","#"),CHAR(10),""),"$",""),"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Distribution'!J32),_xlfn.FORMULATEXT('#_Frequency Distribution'!J32),'#_Frequency Distribution'!J32),"9","#"),"8","#"),"7","#"),"6","#"),"5","#"),"4","#"),"3","#"),"2","#"),"1","#"),"0","#"),CHAR(10),""),"$",""),"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Distribution'!J32),_xlfn.FORMULATEXT('#_Frequency Distribution'!J32),'#_Frequency Distribution'!J32),"9","#"),"8","#"),"7","#"),"6","#"),"5","#"),"4","#"),"3","#"),"2","#"),"1","#"),"0","#"),CHAR(10),""),"$","")," ",""),",","@"),"&gt;","@"),"&lt;","@"),"=","@"),")","@"),"(","@"),"^","@"),"/","@"),"+","@"),"*","@"),"-","@"),"@#","")))/2,TRUE,FALSE),"HardCodeMsg",IF(LEN(IF(_xlfn.ISFORMULA('Frequency Distribution'!J32),_xlfn.FORMULATEXT('Frequency Distribution'!J32),'Frequency Distribution'!J32))-LEN(SUBSTITUTE(IF(_xlfn.ISFORMULA('Frequency Distribution'!J32),_xlfn.FORMULATEXT('Frequency Distribution'!J32),'Frequency Distribution'!J32),"""",""))&gt;LEN(IF(_xlfn.ISFORMULA('#_Frequency Distribution'!J32),_xlfn.FORMULATEXT('#_Frequency Distribution'!J32),'#_Frequency Distribution'!J32))-LEN(SUBSTITUTE(IF(_xlfn.ISFORMULA('#_Frequency Distribution'!J32),_xlfn.FORMULATEXT('#_Frequency Distribution'!J32),'#_Frequency Distribution'!J32),"""","")),TRUE,FALSE),"HardQuoteMsg",IF(LEN(IF(_xlfn.ISFORMULA('Frequency Distribution'!J32),_xlfn.FORMULATEXT('Frequency Distribution'!J32),'Frequency Distribution'!J32))-LEN(SUBSTITUTE(IF(_xlfn.ISFORMULA('Frequency Distribution'!J32),_xlfn.FORMULATEXT('Frequency Distribution'!J32),'Frequency Distribution'!J32),"$",""))&lt;0.5*(LEN(IF(_xlfn.ISFORMULA('#_Frequency Distribution'!J32),_xlfn.FORMULATEXT('#_Frequency Distribution'!J32),'#_Frequency Distribution'!J32))-LEN(SUBSTITUTE(IF(_xlfn.ISFORMULA('#_Frequency Distribution'!J32),_xlfn.FORMULATEXT('#_Frequency Distribution'!J32),'#_Frequency Distribution'!J32),"$",""))),TRUE,FALSE),"MissingAbsMsg",TRUE,"PerfectMsg")</f>
        <v/>
      </c>
      <c r="L32" s="124">
        <v>0</v>
      </c>
      <c r="M32" s="124">
        <v>0</v>
      </c>
    </row>
    <row r="33" spans="1:13" x14ac:dyDescent="0.15">
      <c r="E33" s="127">
        <v>0</v>
      </c>
      <c r="F33" s="127" t="str">
        <f ca="1">_xlfn.IFS(ISBLANK('Frequency Distribution'!F33),"",IF(NOT(ISNA('#_Frequency Distribution'!F33)),IF(ISNA('Frequency Distribution'!F33),TRUE,FALSE),FALSE),"StuNAMsg",IF(AND(ISNA('#_Frequency Distribution'!F33),ISNA('Frequency Distribution'!F33)),TRUE,FALSE),"PerfectMsg",IF(NOT(ISERROR('#_Frequency Distribution'!F33)),IF(ISERROR('Frequency Distribution'!F33),TRUE,FALSE),FALSE),"StuErrorMsg",IF(TYPE('#_Frequency Distribution'!F33)&lt;&gt;TYPE('Frequency Distribution'!F33),TRUE,FALSE),"WrongTypeMsg",IF(_xlfn.ISFORMULA('#_Frequency Distribution'!F33),IF(NOT(_xlfn.ISFORMULA('Frequency Distribution'!F33)),TRUE),FALSE),"MissingFormulaMsg",IF(NOT(AND(ISNUMBER(FIND("[",_xlfn.FORMULATEXT('#_Frequency Distribution'!F33))),ISNUMBER(FIND("!",_xlfn.FORMULATEXT('#_Frequency Distribution'!F33))))),AND(ISNUMBER(FIND("[",_xlfn.FORMULATEXT('Frequency Distribution'!F33))),ISNUMBER(FIND("!",_xlfn.FORMULATEXT('Frequency Distribution'!F33)))),FALSE),"ExternalRefsMsg",IF(ISNUMBER('#_Frequency Distribution'!F33),IF(ABS('#_Frequency Distribution'!F33-'Frequency Distribution'!F33)&gt;0.00001,TRUE,FALSE),IF('#_Frequency Distribution'!F33&lt;&gt;'Frequency Distribution'!F33,TRUE,FALSE)),IF(ISNUMBER('#_Frequency Distribution'!F33),IF('#_Frequency Distribution'!F33&gt;'Frequency Distribution'!F33,"TooLow","TooHigh"),"WrongAnswer"),NOT(_xlfn.ISFORMULA('#_Frequency Distribution'!F33)),"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Distribution'!F33),_xlfn.FORMULATEXT('Frequency Distribution'!F33),'Frequency Distribution'!F33),"9","#"),"8","#"),"7","#"),"6","#"),"5","#"),"4","#"),"3","#"),"2","#"),"1","#"),"0","#"),CHAR(10),""),"$",""),"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Distribution'!F33),_xlfn.FORMULATEXT('Frequency Distribution'!F33),'Frequency Distribution'!F33),"9","#"),"8","#"),"7","#"),"6","#"),"5","#"),"4","#"),"3","#"),"2","#"),"1","#"),"0","#"),CHAR(10),""),"$",""),"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Distribution'!F33),_xlfn.FORMULATEXT('#_Frequency Distribution'!F33),'#_Frequency Distribution'!F33),"9","#"),"8","#"),"7","#"),"6","#"),"5","#"),"4","#"),"3","#"),"2","#"),"1","#"),"0","#"),CHAR(10),""),"$",""),"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Distribution'!F33),_xlfn.FORMULATEXT('#_Frequency Distribution'!F33),'#_Frequency Distribution'!F33),"9","#"),"8","#"),"7","#"),"6","#"),"5","#"),"4","#"),"3","#"),"2","#"),"1","#"),"0","#"),CHAR(10),""),"$","")," ",""),",","@"),"&gt;","@"),"&lt;","@"),"=","@"),")","@"),"(","@"),"^","@"),"/","@"),"+","@"),"*","@"),"-","@"),"@#","")))/2,TRUE,FALSE),"HardCodeMsg",IF(LEN(IF(_xlfn.ISFORMULA('Frequency Distribution'!F33),_xlfn.FORMULATEXT('Frequency Distribution'!F33),'Frequency Distribution'!F33))-LEN(SUBSTITUTE(IF(_xlfn.ISFORMULA('Frequency Distribution'!F33),_xlfn.FORMULATEXT('Frequency Distribution'!F33),'Frequency Distribution'!F33),"""",""))&gt;LEN(IF(_xlfn.ISFORMULA('#_Frequency Distribution'!F33),_xlfn.FORMULATEXT('#_Frequency Distribution'!F33),'#_Frequency Distribution'!F33))-LEN(SUBSTITUTE(IF(_xlfn.ISFORMULA('#_Frequency Distribution'!F33),_xlfn.FORMULATEXT('#_Frequency Distribution'!F33),'#_Frequency Distribution'!F33),"""","")),TRUE,FALSE),"HardQuoteMsg",IF(LEN(IF(_xlfn.ISFORMULA('Frequency Distribution'!F33),_xlfn.FORMULATEXT('Frequency Distribution'!F33),'Frequency Distribution'!F33))-LEN(SUBSTITUTE(IF(_xlfn.ISFORMULA('Frequency Distribution'!F33),_xlfn.FORMULATEXT('Frequency Distribution'!F33),'Frequency Distribution'!F33),"$",""))&lt;0.5*(LEN(IF(_xlfn.ISFORMULA('#_Frequency Distribution'!F33),_xlfn.FORMULATEXT('#_Frequency Distribution'!F33),'#_Frequency Distribution'!F33))-LEN(SUBSTITUTE(IF(_xlfn.ISFORMULA('#_Frequency Distribution'!F33),_xlfn.FORMULATEXT('#_Frequency Distribution'!F33),'#_Frequency Distribution'!F33),"$",""))),TRUE,FALSE),"MissingAbsMsg",TRUE,"PerfectMsg")</f>
        <v/>
      </c>
      <c r="G33" s="127" t="str">
        <f ca="1">_xlfn.IFS(ISBLANK('Frequency Distribution'!G33),"",IF(NOT(ISNA('#_Frequency Distribution'!G33)),IF(ISNA('Frequency Distribution'!G33),TRUE,FALSE),FALSE),"StuNAMsg",IF(AND(ISNA('#_Frequency Distribution'!G33),ISNA('Frequency Distribution'!G33)),TRUE,FALSE),"PerfectMsg",IF(NOT(ISERROR('#_Frequency Distribution'!G33)),IF(ISERROR('Frequency Distribution'!G33),TRUE,FALSE),FALSE),"StuErrorMsg",IF(TYPE('#_Frequency Distribution'!G33)&lt;&gt;TYPE('Frequency Distribution'!G33),TRUE,FALSE),"WrongTypeMsg",IF(_xlfn.ISFORMULA('#_Frequency Distribution'!G33),IF(NOT(_xlfn.ISFORMULA('Frequency Distribution'!G33)),TRUE),FALSE),"MissingFormulaMsg",IF(NOT(AND(ISNUMBER(FIND("[",_xlfn.FORMULATEXT('#_Frequency Distribution'!G33))),ISNUMBER(FIND("!",_xlfn.FORMULATEXT('#_Frequency Distribution'!G33))))),AND(ISNUMBER(FIND("[",_xlfn.FORMULATEXT('Frequency Distribution'!G33))),ISNUMBER(FIND("!",_xlfn.FORMULATEXT('Frequency Distribution'!G33)))),FALSE),"ExternalRefsMsg",IF(ISNUMBER('#_Frequency Distribution'!G33),IF(ABS('#_Frequency Distribution'!G33-'Frequency Distribution'!G33)&gt;0.00001,TRUE,FALSE),IF('#_Frequency Distribution'!G33&lt;&gt;'Frequency Distribution'!G33,TRUE,FALSE)),IF(ISNUMBER('#_Frequency Distribution'!G33),IF('#_Frequency Distribution'!G33&gt;'Frequency Distribution'!G33,"TooLow","TooHigh"),"WrongAnswer"),NOT(_xlfn.ISFORMULA('#_Frequency Distribution'!G33)),"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Distribution'!G33),_xlfn.FORMULATEXT('Frequency Distribution'!G33),'Frequency Distribution'!G33),"9","#"),"8","#"),"7","#"),"6","#"),"5","#"),"4","#"),"3","#"),"2","#"),"1","#"),"0","#"),CHAR(10),""),"$",""),"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Distribution'!G33),_xlfn.FORMULATEXT('Frequency Distribution'!G33),'Frequency Distribution'!G33),"9","#"),"8","#"),"7","#"),"6","#"),"5","#"),"4","#"),"3","#"),"2","#"),"1","#"),"0","#"),CHAR(10),""),"$",""),"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Distribution'!G33),_xlfn.FORMULATEXT('#_Frequency Distribution'!G33),'#_Frequency Distribution'!G33),"9","#"),"8","#"),"7","#"),"6","#"),"5","#"),"4","#"),"3","#"),"2","#"),"1","#"),"0","#"),CHAR(10),""),"$",""),"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Distribution'!G33),_xlfn.FORMULATEXT('#_Frequency Distribution'!G33),'#_Frequency Distribution'!G33),"9","#"),"8","#"),"7","#"),"6","#"),"5","#"),"4","#"),"3","#"),"2","#"),"1","#"),"0","#"),CHAR(10),""),"$","")," ",""),",","@"),"&gt;","@"),"&lt;","@"),"=","@"),")","@"),"(","@"),"^","@"),"/","@"),"+","@"),"*","@"),"-","@"),"@#","")))/2,TRUE,FALSE),"HardCodeMsg",IF(LEN(IF(_xlfn.ISFORMULA('Frequency Distribution'!G33),_xlfn.FORMULATEXT('Frequency Distribution'!G33),'Frequency Distribution'!G33))-LEN(SUBSTITUTE(IF(_xlfn.ISFORMULA('Frequency Distribution'!G33),_xlfn.FORMULATEXT('Frequency Distribution'!G33),'Frequency Distribution'!G33),"""",""))&gt;LEN(IF(_xlfn.ISFORMULA('#_Frequency Distribution'!G33),_xlfn.FORMULATEXT('#_Frequency Distribution'!G33),'#_Frequency Distribution'!G33))-LEN(SUBSTITUTE(IF(_xlfn.ISFORMULA('#_Frequency Distribution'!G33),_xlfn.FORMULATEXT('#_Frequency Distribution'!G33),'#_Frequency Distribution'!G33),"""","")),TRUE,FALSE),"HardQuoteMsg",IF(LEN(IF(_xlfn.ISFORMULA('Frequency Distribution'!G33),_xlfn.FORMULATEXT('Frequency Distribution'!G33),'Frequency Distribution'!G33))-LEN(SUBSTITUTE(IF(_xlfn.ISFORMULA('Frequency Distribution'!G33),_xlfn.FORMULATEXT('Frequency Distribution'!G33),'Frequency Distribution'!G33),"$",""))&lt;0.5*(LEN(IF(_xlfn.ISFORMULA('#_Frequency Distribution'!G33),_xlfn.FORMULATEXT('#_Frequency Distribution'!G33),'#_Frequency Distribution'!G33))-LEN(SUBSTITUTE(IF(_xlfn.ISFORMULA('#_Frequency Distribution'!G33),_xlfn.FORMULATEXT('#_Frequency Distribution'!G33),'#_Frequency Distribution'!G33),"$",""))),TRUE,FALSE),"MissingAbsMsg",TRUE,"PerfectMsg")</f>
        <v/>
      </c>
      <c r="H33" s="127" t="str">
        <f ca="1">_xlfn.IFS(ISBLANK('Frequency Distribution'!H33),"",IF(NOT(ISNA('#_Frequency Distribution'!H33)),IF(ISNA('Frequency Distribution'!H33),TRUE,FALSE),FALSE),"StuNAMsg",IF(AND(ISNA('#_Frequency Distribution'!H33),ISNA('Frequency Distribution'!H33)),TRUE,FALSE),"PerfectMsg",IF(NOT(ISERROR('#_Frequency Distribution'!H33)),IF(ISERROR('Frequency Distribution'!H33),TRUE,FALSE),FALSE),"StuErrorMsg",IF(TYPE('#_Frequency Distribution'!H33)&lt;&gt;TYPE('Frequency Distribution'!H33),TRUE,FALSE),"WrongTypeMsg",IF(_xlfn.ISFORMULA('#_Frequency Distribution'!H33),IF(NOT(_xlfn.ISFORMULA('Frequency Distribution'!H33)),TRUE),FALSE),"MissingFormulaMsg",IF(NOT(AND(ISNUMBER(FIND("[",_xlfn.FORMULATEXT('#_Frequency Distribution'!H33))),ISNUMBER(FIND("!",_xlfn.FORMULATEXT('#_Frequency Distribution'!H33))))),AND(ISNUMBER(FIND("[",_xlfn.FORMULATEXT('Frequency Distribution'!H33))),ISNUMBER(FIND("!",_xlfn.FORMULATEXT('Frequency Distribution'!H33)))),FALSE),"ExternalRefsMsg",IF(ISNUMBER('#_Frequency Distribution'!H33),IF(ABS('#_Frequency Distribution'!H33-'Frequency Distribution'!H33)&gt;0.00001,TRUE,FALSE),IF('#_Frequency Distribution'!H33&lt;&gt;'Frequency Distribution'!H33,TRUE,FALSE)),IF(ISNUMBER('#_Frequency Distribution'!H33),IF('#_Frequency Distribution'!H33&gt;'Frequency Distribution'!H33,"TooLow","TooHigh"),"WrongAnswer"),NOT(_xlfn.ISFORMULA('#_Frequency Distribution'!H33)),"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Distribution'!H33),_xlfn.FORMULATEXT('Frequency Distribution'!H33),'Frequency Distribution'!H33),"9","#"),"8","#"),"7","#"),"6","#"),"5","#"),"4","#"),"3","#"),"2","#"),"1","#"),"0","#"),CHAR(10),""),"$",""),"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Distribution'!H33),_xlfn.FORMULATEXT('Frequency Distribution'!H33),'Frequency Distribution'!H33),"9","#"),"8","#"),"7","#"),"6","#"),"5","#"),"4","#"),"3","#"),"2","#"),"1","#"),"0","#"),CHAR(10),""),"$",""),"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Distribution'!H33),_xlfn.FORMULATEXT('#_Frequency Distribution'!H33),'#_Frequency Distribution'!H33),"9","#"),"8","#"),"7","#"),"6","#"),"5","#"),"4","#"),"3","#"),"2","#"),"1","#"),"0","#"),CHAR(10),""),"$",""),"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Distribution'!H33),_xlfn.FORMULATEXT('#_Frequency Distribution'!H33),'#_Frequency Distribution'!H33),"9","#"),"8","#"),"7","#"),"6","#"),"5","#"),"4","#"),"3","#"),"2","#"),"1","#"),"0","#"),CHAR(10),""),"$","")," ",""),",","@"),"&gt;","@"),"&lt;","@"),"=","@"),")","@"),"(","@"),"^","@"),"/","@"),"+","@"),"*","@"),"-","@"),"@#","")))/2,TRUE,FALSE),"HardCodeMsg",IF(LEN(IF(_xlfn.ISFORMULA('Frequency Distribution'!H33),_xlfn.FORMULATEXT('Frequency Distribution'!H33),'Frequency Distribution'!H33))-LEN(SUBSTITUTE(IF(_xlfn.ISFORMULA('Frequency Distribution'!H33),_xlfn.FORMULATEXT('Frequency Distribution'!H33),'Frequency Distribution'!H33),"""",""))&gt;LEN(IF(_xlfn.ISFORMULA('#_Frequency Distribution'!H33),_xlfn.FORMULATEXT('#_Frequency Distribution'!H33),'#_Frequency Distribution'!H33))-LEN(SUBSTITUTE(IF(_xlfn.ISFORMULA('#_Frequency Distribution'!H33),_xlfn.FORMULATEXT('#_Frequency Distribution'!H33),'#_Frequency Distribution'!H33),"""","")),TRUE,FALSE),"HardQuoteMsg",IF(LEN(IF(_xlfn.ISFORMULA('Frequency Distribution'!H33),_xlfn.FORMULATEXT('Frequency Distribution'!H33),'Frequency Distribution'!H33))-LEN(SUBSTITUTE(IF(_xlfn.ISFORMULA('Frequency Distribution'!H33),_xlfn.FORMULATEXT('Frequency Distribution'!H33),'Frequency Distribution'!H33),"$",""))&lt;0.5*(LEN(IF(_xlfn.ISFORMULA('#_Frequency Distribution'!H33),_xlfn.FORMULATEXT('#_Frequency Distribution'!H33),'#_Frequency Distribution'!H33))-LEN(SUBSTITUTE(IF(_xlfn.ISFORMULA('#_Frequency Distribution'!H33),_xlfn.FORMULATEXT('#_Frequency Distribution'!H33),'#_Frequency Distribution'!H33),"$",""))),TRUE,FALSE),"MissingAbsMsg",TRUE,"PerfectMsg")</f>
        <v/>
      </c>
      <c r="I33" s="139" t="str">
        <f ca="1">_xlfn.IFS(ISBLANK('Frequency Distribution'!I33),"",IF(NOT(ISNA('#_Frequency Distribution'!I33)),IF(ISNA('Frequency Distribution'!I33),TRUE,FALSE),FALSE),"StuNAMsg",IF(AND(ISNA('#_Frequency Distribution'!I33),ISNA('Frequency Distribution'!I33)),TRUE,FALSE),"PerfectMsg",IF(NOT(ISERROR('#_Frequency Distribution'!I33)),IF(ISERROR('Frequency Distribution'!I33),TRUE,FALSE),FALSE),"StuErrorMsg",IF(TYPE('#_Frequency Distribution'!I33)&lt;&gt;TYPE('Frequency Distribution'!I33),TRUE,FALSE),"WrongTypeMsg",IF(_xlfn.ISFORMULA('#_Frequency Distribution'!I33),IF(NOT(_xlfn.ISFORMULA('Frequency Distribution'!I33)),TRUE),FALSE),"MissingFormulaMsg",IF(NOT(AND(ISNUMBER(FIND("[",_xlfn.FORMULATEXT('#_Frequency Distribution'!I33))),ISNUMBER(FIND("!",_xlfn.FORMULATEXT('#_Frequency Distribution'!I33))))),AND(ISNUMBER(FIND("[",_xlfn.FORMULATEXT('Frequency Distribution'!I33))),ISNUMBER(FIND("!",_xlfn.FORMULATEXT('Frequency Distribution'!I33)))),FALSE),"ExternalRefsMsg",IF(ISNUMBER('#_Frequency Distribution'!I33),IF(ABS('#_Frequency Distribution'!I33-'Frequency Distribution'!I33)&gt;0.00001,TRUE,FALSE),IF('#_Frequency Distribution'!I33&lt;&gt;'Frequency Distribution'!I33,TRUE,FALSE)),IF(ISNUMBER('#_Frequency Distribution'!I33),IF('#_Frequency Distribution'!I33&gt;'Frequency Distribution'!I33,"TooLow","TooHigh"),"WrongAnswer"),NOT(_xlfn.ISFORMULA('#_Frequency Distribution'!I33)),"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Distribution'!I33),_xlfn.FORMULATEXT('Frequency Distribution'!I33),'Frequency Distribution'!I33),"9","#"),"8","#"),"7","#"),"6","#"),"5","#"),"4","#"),"3","#"),"2","#"),"1","#"),"0","#"),CHAR(10),""),"$",""),"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Distribution'!I33),_xlfn.FORMULATEXT('Frequency Distribution'!I33),'Frequency Distribution'!I33),"9","#"),"8","#"),"7","#"),"6","#"),"5","#"),"4","#"),"3","#"),"2","#"),"1","#"),"0","#"),CHAR(10),""),"$",""),"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Distribution'!I33),_xlfn.FORMULATEXT('#_Frequency Distribution'!I33),'#_Frequency Distribution'!I33),"9","#"),"8","#"),"7","#"),"6","#"),"5","#"),"4","#"),"3","#"),"2","#"),"1","#"),"0","#"),CHAR(10),""),"$",""),"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Distribution'!I33),_xlfn.FORMULATEXT('#_Frequency Distribution'!I33),'#_Frequency Distribution'!I33),"9","#"),"8","#"),"7","#"),"6","#"),"5","#"),"4","#"),"3","#"),"2","#"),"1","#"),"0","#"),CHAR(10),""),"$","")," ",""),",","@"),"&gt;","@"),"&lt;","@"),"=","@"),")","@"),"(","@"),"^","@"),"/","@"),"+","@"),"*","@"),"-","@"),"@#","")))/2,TRUE,FALSE),"HardCodeMsg",IF(LEN(IF(_xlfn.ISFORMULA('Frequency Distribution'!I33),_xlfn.FORMULATEXT('Frequency Distribution'!I33),'Frequency Distribution'!I33))-LEN(SUBSTITUTE(IF(_xlfn.ISFORMULA('Frequency Distribution'!I33),_xlfn.FORMULATEXT('Frequency Distribution'!I33),'Frequency Distribution'!I33),"""",""))&gt;LEN(IF(_xlfn.ISFORMULA('#_Frequency Distribution'!I33),_xlfn.FORMULATEXT('#_Frequency Distribution'!I33),'#_Frequency Distribution'!I33))-LEN(SUBSTITUTE(IF(_xlfn.ISFORMULA('#_Frequency Distribution'!I33),_xlfn.FORMULATEXT('#_Frequency Distribution'!I33),'#_Frequency Distribution'!I33),"""","")),TRUE,FALSE),"HardQuoteMsg",IF(LEN(IF(_xlfn.ISFORMULA('Frequency Distribution'!I33),_xlfn.FORMULATEXT('Frequency Distribution'!I33),'Frequency Distribution'!I33))-LEN(SUBSTITUTE(IF(_xlfn.ISFORMULA('Frequency Distribution'!I33),_xlfn.FORMULATEXT('Frequency Distribution'!I33),'Frequency Distribution'!I33),"$",""))&lt;0.5*(LEN(IF(_xlfn.ISFORMULA('#_Frequency Distribution'!I33),_xlfn.FORMULATEXT('#_Frequency Distribution'!I33),'#_Frequency Distribution'!I33))-LEN(SUBSTITUTE(IF(_xlfn.ISFORMULA('#_Frequency Distribution'!I33),_xlfn.FORMULATEXT('#_Frequency Distribution'!I33),'#_Frequency Distribution'!I33),"$",""))),TRUE,FALSE),"MissingAbsMsg",TRUE,"PerfectMsg")</f>
        <v/>
      </c>
      <c r="J33" s="139" t="str">
        <f ca="1">_xlfn.IFS(ISBLANK('Frequency Distribution'!J33),"",IF(NOT(ISNA('#_Frequency Distribution'!J33)),IF(ISNA('Frequency Distribution'!J33),TRUE,FALSE),FALSE),"StuNAMsg",IF(AND(ISNA('#_Frequency Distribution'!J33),ISNA('Frequency Distribution'!J33)),TRUE,FALSE),"PerfectMsg",IF(NOT(ISERROR('#_Frequency Distribution'!J33)),IF(ISERROR('Frequency Distribution'!J33),TRUE,FALSE),FALSE),"StuErrorMsg",IF(TYPE('#_Frequency Distribution'!J33)&lt;&gt;TYPE('Frequency Distribution'!J33),TRUE,FALSE),"WrongTypeMsg",IF(_xlfn.ISFORMULA('#_Frequency Distribution'!J33),IF(NOT(_xlfn.ISFORMULA('Frequency Distribution'!J33)),TRUE),FALSE),"MissingFormulaMsg",IF(NOT(AND(ISNUMBER(FIND("[",_xlfn.FORMULATEXT('#_Frequency Distribution'!J33))),ISNUMBER(FIND("!",_xlfn.FORMULATEXT('#_Frequency Distribution'!J33))))),AND(ISNUMBER(FIND("[",_xlfn.FORMULATEXT('Frequency Distribution'!J33))),ISNUMBER(FIND("!",_xlfn.FORMULATEXT('Frequency Distribution'!J33)))),FALSE),"ExternalRefsMsg",IF(ISNUMBER('#_Frequency Distribution'!J33),IF(ABS('#_Frequency Distribution'!J33-'Frequency Distribution'!J33)&gt;0.00001,TRUE,FALSE),IF('#_Frequency Distribution'!J33&lt;&gt;'Frequency Distribution'!J33,TRUE,FALSE)),IF(ISNUMBER('#_Frequency Distribution'!J33),IF('#_Frequency Distribution'!J33&gt;'Frequency Distribution'!J33,"TooLow","TooHigh"),"WrongAnswer"),NOT(_xlfn.ISFORMULA('#_Frequency Distribution'!J33)),"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Distribution'!J33),_xlfn.FORMULATEXT('Frequency Distribution'!J33),'Frequency Distribution'!J33),"9","#"),"8","#"),"7","#"),"6","#"),"5","#"),"4","#"),"3","#"),"2","#"),"1","#"),"0","#"),CHAR(10),""),"$",""),"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Distribution'!J33),_xlfn.FORMULATEXT('Frequency Distribution'!J33),'Frequency Distribution'!J33),"9","#"),"8","#"),"7","#"),"6","#"),"5","#"),"4","#"),"3","#"),"2","#"),"1","#"),"0","#"),CHAR(10),""),"$",""),"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Distribution'!J33),_xlfn.FORMULATEXT('#_Frequency Distribution'!J33),'#_Frequency Distribution'!J33),"9","#"),"8","#"),"7","#"),"6","#"),"5","#"),"4","#"),"3","#"),"2","#"),"1","#"),"0","#"),CHAR(10),""),"$",""),"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Distribution'!J33),_xlfn.FORMULATEXT('#_Frequency Distribution'!J33),'#_Frequency Distribution'!J33),"9","#"),"8","#"),"7","#"),"6","#"),"5","#"),"4","#"),"3","#"),"2","#"),"1","#"),"0","#"),CHAR(10),""),"$","")," ",""),",","@"),"&gt;","@"),"&lt;","@"),"=","@"),")","@"),"(","@"),"^","@"),"/","@"),"+","@"),"*","@"),"-","@"),"@#","")))/2,TRUE,FALSE),"HardCodeMsg",IF(LEN(IF(_xlfn.ISFORMULA('Frequency Distribution'!J33),_xlfn.FORMULATEXT('Frequency Distribution'!J33),'Frequency Distribution'!J33))-LEN(SUBSTITUTE(IF(_xlfn.ISFORMULA('Frequency Distribution'!J33),_xlfn.FORMULATEXT('Frequency Distribution'!J33),'Frequency Distribution'!J33),"""",""))&gt;LEN(IF(_xlfn.ISFORMULA('#_Frequency Distribution'!J33),_xlfn.FORMULATEXT('#_Frequency Distribution'!J33),'#_Frequency Distribution'!J33))-LEN(SUBSTITUTE(IF(_xlfn.ISFORMULA('#_Frequency Distribution'!J33),_xlfn.FORMULATEXT('#_Frequency Distribution'!J33),'#_Frequency Distribution'!J33),"""","")),TRUE,FALSE),"HardQuoteMsg",IF(LEN(IF(_xlfn.ISFORMULA('Frequency Distribution'!J33),_xlfn.FORMULATEXT('Frequency Distribution'!J33),'Frequency Distribution'!J33))-LEN(SUBSTITUTE(IF(_xlfn.ISFORMULA('Frequency Distribution'!J33),_xlfn.FORMULATEXT('Frequency Distribution'!J33),'Frequency Distribution'!J33),"$",""))&lt;0.5*(LEN(IF(_xlfn.ISFORMULA('#_Frequency Distribution'!J33),_xlfn.FORMULATEXT('#_Frequency Distribution'!J33),'#_Frequency Distribution'!J33))-LEN(SUBSTITUTE(IF(_xlfn.ISFORMULA('#_Frequency Distribution'!J33),_xlfn.FORMULATEXT('#_Frequency Distribution'!J33),'#_Frequency Distribution'!J33),"$",""))),TRUE,FALSE),"MissingAbsMsg",TRUE,"PerfectMsg")</f>
        <v/>
      </c>
      <c r="L33" s="124">
        <v>0</v>
      </c>
      <c r="M33" s="124">
        <v>0</v>
      </c>
    </row>
    <row r="34" spans="1:13" x14ac:dyDescent="0.15">
      <c r="E34" s="127">
        <v>0</v>
      </c>
      <c r="F34" s="127" t="str">
        <f ca="1">_xlfn.IFS(ISBLANK('Frequency Distribution'!F34),"",IF(NOT(ISNA('#_Frequency Distribution'!F34)),IF(ISNA('Frequency Distribution'!F34),TRUE,FALSE),FALSE),"StuNAMsg",IF(AND(ISNA('#_Frequency Distribution'!F34),ISNA('Frequency Distribution'!F34)),TRUE,FALSE),"PerfectMsg",IF(NOT(ISERROR('#_Frequency Distribution'!F34)),IF(ISERROR('Frequency Distribution'!F34),TRUE,FALSE),FALSE),"StuErrorMsg",IF(TYPE('#_Frequency Distribution'!F34)&lt;&gt;TYPE('Frequency Distribution'!F34),TRUE,FALSE),"WrongTypeMsg",IF(_xlfn.ISFORMULA('#_Frequency Distribution'!F34),IF(NOT(_xlfn.ISFORMULA('Frequency Distribution'!F34)),TRUE),FALSE),"MissingFormulaMsg",IF(NOT(AND(ISNUMBER(FIND("[",_xlfn.FORMULATEXT('#_Frequency Distribution'!F34))),ISNUMBER(FIND("!",_xlfn.FORMULATEXT('#_Frequency Distribution'!F34))))),AND(ISNUMBER(FIND("[",_xlfn.FORMULATEXT('Frequency Distribution'!F34))),ISNUMBER(FIND("!",_xlfn.FORMULATEXT('Frequency Distribution'!F34)))),FALSE),"ExternalRefsMsg",IF(ISNUMBER('#_Frequency Distribution'!F34),IF(ABS('#_Frequency Distribution'!F34-'Frequency Distribution'!F34)&gt;0.00001,TRUE,FALSE),IF('#_Frequency Distribution'!F34&lt;&gt;'Frequency Distribution'!F34,TRUE,FALSE)),IF(ISNUMBER('#_Frequency Distribution'!F34),IF('#_Frequency Distribution'!F34&gt;'Frequency Distribution'!F34,"TooLow","TooHigh"),"WrongAnswer"),NOT(_xlfn.ISFORMULA('#_Frequency Distribution'!F34)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Distribution'!F34),_xlfn.FORMULATEXT('Frequency Distribution'!F34),'Frequency Distribution'!F34),"9","#"),"8","#"),"7","#"),"6","#"),"5","#"),"4","#"),"3","#"),"2","#"),"1","#"),"0","#"),CHAR(10),""),"$",""),"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Distribution'!F34),_xlfn.FORMULATEXT('Frequency Distribution'!F34),'Frequency Distribution'!F34),"9","#"),"8","#"),"7","#"),"6","#"),"5","#"),"4","#"),"3","#"),"2","#"),"1","#"),"0","#"),CHAR(10),""),"$",""),"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Distribution'!F34),_xlfn.FORMULATEXT('#_Frequency Distribution'!F34),'#_Frequency Distribution'!F34),"9","#"),"8","#"),"7","#"),"6","#"),"5","#"),"4","#"),"3","#"),"2","#"),"1","#"),"0","#"),CHAR(10),""),"$",""),"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Distribution'!F34),_xlfn.FORMULATEXT('#_Frequency Distribution'!F34),'#_Frequency Distribution'!F34),"9","#"),"8","#"),"7","#"),"6","#"),"5","#"),"4","#"),"3","#"),"2","#"),"1","#"),"0","#"),CHAR(10),""),"$","")," ",""),",","@"),"&gt;","@"),"&lt;","@"),"=","@"),")","@"),"(","@"),"^","@"),"/","@"),"+","@"),"*","@"),"-","@"),"@#","")))/2,TRUE,FALSE),"HardCodeMsg",IF(LEN(IF(_xlfn.ISFORMULA('Frequency Distribution'!F34),_xlfn.FORMULATEXT('Frequency Distribution'!F34),'Frequency Distribution'!F34))-LEN(SUBSTITUTE(IF(_xlfn.ISFORMULA('Frequency Distribution'!F34),_xlfn.FORMULATEXT('Frequency Distribution'!F34),'Frequency Distribution'!F34),"""",""))&gt;LEN(IF(_xlfn.ISFORMULA('#_Frequency Distribution'!F34),_xlfn.FORMULATEXT('#_Frequency Distribution'!F34),'#_Frequency Distribution'!F34))-LEN(SUBSTITUTE(IF(_xlfn.ISFORMULA('#_Frequency Distribution'!F34),_xlfn.FORMULATEXT('#_Frequency Distribution'!F34),'#_Frequency Distribution'!F34),"""","")),TRUE,FALSE),"HardQuoteMsg",IF(LEN(IF(_xlfn.ISFORMULA('Frequency Distribution'!F34),_xlfn.FORMULATEXT('Frequency Distribution'!F34),'Frequency Distribution'!F34))-LEN(SUBSTITUTE(IF(_xlfn.ISFORMULA('Frequency Distribution'!F34),_xlfn.FORMULATEXT('Frequency Distribution'!F34),'Frequency Distribution'!F34),"$",""))&lt;0.5*(LEN(IF(_xlfn.ISFORMULA('#_Frequency Distribution'!F34),_xlfn.FORMULATEXT('#_Frequency Distribution'!F34),'#_Frequency Distribution'!F34))-LEN(SUBSTITUTE(IF(_xlfn.ISFORMULA('#_Frequency Distribution'!F34),_xlfn.FORMULATEXT('#_Frequency Distribution'!F34),'#_Frequency Distribution'!F34),"$",""))),TRUE,FALSE),"MissingAbsMsg",TRUE,"PerfectMsg")</f>
        <v/>
      </c>
      <c r="G34" s="127" t="str">
        <f ca="1">_xlfn.IFS(ISBLANK('Frequency Distribution'!G34),"",IF(NOT(ISNA('#_Frequency Distribution'!G34)),IF(ISNA('Frequency Distribution'!G34),TRUE,FALSE),FALSE),"StuNAMsg",IF(AND(ISNA('#_Frequency Distribution'!G34),ISNA('Frequency Distribution'!G34)),TRUE,FALSE),"PerfectMsg",IF(NOT(ISERROR('#_Frequency Distribution'!G34)),IF(ISERROR('Frequency Distribution'!G34),TRUE,FALSE),FALSE),"StuErrorMsg",IF(TYPE('#_Frequency Distribution'!G34)&lt;&gt;TYPE('Frequency Distribution'!G34),TRUE,FALSE),"WrongTypeMsg",IF(_xlfn.ISFORMULA('#_Frequency Distribution'!G34),IF(NOT(_xlfn.ISFORMULA('Frequency Distribution'!G34)),TRUE),FALSE),"MissingFormulaMsg",IF(NOT(AND(ISNUMBER(FIND("[",_xlfn.FORMULATEXT('#_Frequency Distribution'!G34))),ISNUMBER(FIND("!",_xlfn.FORMULATEXT('#_Frequency Distribution'!G34))))),AND(ISNUMBER(FIND("[",_xlfn.FORMULATEXT('Frequency Distribution'!G34))),ISNUMBER(FIND("!",_xlfn.FORMULATEXT('Frequency Distribution'!G34)))),FALSE),"ExternalRefsMsg",IF(ISNUMBER('#_Frequency Distribution'!G34),IF(ABS('#_Frequency Distribution'!G34-'Frequency Distribution'!G34)&gt;0.00001,TRUE,FALSE),IF('#_Frequency Distribution'!G34&lt;&gt;'Frequency Distribution'!G34,TRUE,FALSE)),IF(ISNUMBER('#_Frequency Distribution'!G34),IF('#_Frequency Distribution'!G34&gt;'Frequency Distribution'!G34,"TooLow","TooHigh"),"WrongAnswer"),NOT(_xlfn.ISFORMULA('#_Frequency Distribution'!G34)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Distribution'!G34),_xlfn.FORMULATEXT('Frequency Distribution'!G34),'Frequency Distribution'!G34),"9","#"),"8","#"),"7","#"),"6","#"),"5","#"),"4","#"),"3","#"),"2","#"),"1","#"),"0","#"),CHAR(10),""),"$",""),"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Distribution'!G34),_xlfn.FORMULATEXT('Frequency Distribution'!G34),'Frequency Distribution'!G34),"9","#"),"8","#"),"7","#"),"6","#"),"5","#"),"4","#"),"3","#"),"2","#"),"1","#"),"0","#"),CHAR(10),""),"$",""),"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Distribution'!G34),_xlfn.FORMULATEXT('#_Frequency Distribution'!G34),'#_Frequency Distribution'!G34),"9","#"),"8","#"),"7","#"),"6","#"),"5","#"),"4","#"),"3","#"),"2","#"),"1","#"),"0","#"),CHAR(10),""),"$",""),"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Distribution'!G34),_xlfn.FORMULATEXT('#_Frequency Distribution'!G34),'#_Frequency Distribution'!G34),"9","#"),"8","#"),"7","#"),"6","#"),"5","#"),"4","#"),"3","#"),"2","#"),"1","#"),"0","#"),CHAR(10),""),"$","")," ",""),",","@"),"&gt;","@"),"&lt;","@"),"=","@"),")","@"),"(","@"),"^","@"),"/","@"),"+","@"),"*","@"),"-","@"),"@#","")))/2,TRUE,FALSE),"HardCodeMsg",IF(LEN(IF(_xlfn.ISFORMULA('Frequency Distribution'!G34),_xlfn.FORMULATEXT('Frequency Distribution'!G34),'Frequency Distribution'!G34))-LEN(SUBSTITUTE(IF(_xlfn.ISFORMULA('Frequency Distribution'!G34),_xlfn.FORMULATEXT('Frequency Distribution'!G34),'Frequency Distribution'!G34),"""",""))&gt;LEN(IF(_xlfn.ISFORMULA('#_Frequency Distribution'!G34),_xlfn.FORMULATEXT('#_Frequency Distribution'!G34),'#_Frequency Distribution'!G34))-LEN(SUBSTITUTE(IF(_xlfn.ISFORMULA('#_Frequency Distribution'!G34),_xlfn.FORMULATEXT('#_Frequency Distribution'!G34),'#_Frequency Distribution'!G34),"""","")),TRUE,FALSE),"HardQuoteMsg",IF(LEN(IF(_xlfn.ISFORMULA('Frequency Distribution'!G34),_xlfn.FORMULATEXT('Frequency Distribution'!G34),'Frequency Distribution'!G34))-LEN(SUBSTITUTE(IF(_xlfn.ISFORMULA('Frequency Distribution'!G34),_xlfn.FORMULATEXT('Frequency Distribution'!G34),'Frequency Distribution'!G34),"$",""))&lt;0.5*(LEN(IF(_xlfn.ISFORMULA('#_Frequency Distribution'!G34),_xlfn.FORMULATEXT('#_Frequency Distribution'!G34),'#_Frequency Distribution'!G34))-LEN(SUBSTITUTE(IF(_xlfn.ISFORMULA('#_Frequency Distribution'!G34),_xlfn.FORMULATEXT('#_Frequency Distribution'!G34),'#_Frequency Distribution'!G34),"$",""))),TRUE,FALSE),"MissingAbsMsg",TRUE,"PerfectMsg")</f>
        <v/>
      </c>
      <c r="H34" s="127" t="str">
        <f ca="1">_xlfn.IFS(ISBLANK('Frequency Distribution'!H34),"",IF(NOT(ISNA('#_Frequency Distribution'!H34)),IF(ISNA('Frequency Distribution'!H34),TRUE,FALSE),FALSE),"StuNAMsg",IF(AND(ISNA('#_Frequency Distribution'!H34),ISNA('Frequency Distribution'!H34)),TRUE,FALSE),"PerfectMsg",IF(NOT(ISERROR('#_Frequency Distribution'!H34)),IF(ISERROR('Frequency Distribution'!H34),TRUE,FALSE),FALSE),"StuErrorMsg",IF(TYPE('#_Frequency Distribution'!H34)&lt;&gt;TYPE('Frequency Distribution'!H34),TRUE,FALSE),"WrongTypeMsg",IF(_xlfn.ISFORMULA('#_Frequency Distribution'!H34),IF(NOT(_xlfn.ISFORMULA('Frequency Distribution'!H34)),TRUE),FALSE),"MissingFormulaMsg",IF(NOT(AND(ISNUMBER(FIND("[",_xlfn.FORMULATEXT('#_Frequency Distribution'!H34))),ISNUMBER(FIND("!",_xlfn.FORMULATEXT('#_Frequency Distribution'!H34))))),AND(ISNUMBER(FIND("[",_xlfn.FORMULATEXT('Frequency Distribution'!H34))),ISNUMBER(FIND("!",_xlfn.FORMULATEXT('Frequency Distribution'!H34)))),FALSE),"ExternalRefsMsg",IF(ISNUMBER('#_Frequency Distribution'!H34),IF(ABS('#_Frequency Distribution'!H34-'Frequency Distribution'!H34)&gt;0.00001,TRUE,FALSE),IF('#_Frequency Distribution'!H34&lt;&gt;'Frequency Distribution'!H34,TRUE,FALSE)),IF(ISNUMBER('#_Frequency Distribution'!H34),IF('#_Frequency Distribution'!H34&gt;'Frequency Distribution'!H34,"TooLow","TooHigh"),"WrongAnswer"),NOT(_xlfn.ISFORMULA('#_Frequency Distribution'!H34)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Distribution'!H34),_xlfn.FORMULATEXT('Frequency Distribution'!H34),'Frequency Distribution'!H34),"9","#"),"8","#"),"7","#"),"6","#"),"5","#"),"4","#"),"3","#"),"2","#"),"1","#"),"0","#"),CHAR(10),""),"$",""),"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Distribution'!H34),_xlfn.FORMULATEXT('Frequency Distribution'!H34),'Frequency Distribution'!H34),"9","#"),"8","#"),"7","#"),"6","#"),"5","#"),"4","#"),"3","#"),"2","#"),"1","#"),"0","#"),CHAR(10),""),"$",""),"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Distribution'!H34),_xlfn.FORMULATEXT('#_Frequency Distribution'!H34),'#_Frequency Distribution'!H34),"9","#"),"8","#"),"7","#"),"6","#"),"5","#"),"4","#"),"3","#"),"2","#"),"1","#"),"0","#"),CHAR(10),""),"$",""),"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Distribution'!H34),_xlfn.FORMULATEXT('#_Frequency Distribution'!H34),'#_Frequency Distribution'!H34),"9","#"),"8","#"),"7","#"),"6","#"),"5","#"),"4","#"),"3","#"),"2","#"),"1","#"),"0","#"),CHAR(10),""),"$","")," ",""),",","@"),"&gt;","@"),"&lt;","@"),"=","@"),")","@"),"(","@"),"^","@"),"/","@"),"+","@"),"*","@"),"-","@"),"@#","")))/2,TRUE,FALSE),"HardCodeMsg",IF(LEN(IF(_xlfn.ISFORMULA('Frequency Distribution'!H34),_xlfn.FORMULATEXT('Frequency Distribution'!H34),'Frequency Distribution'!H34))-LEN(SUBSTITUTE(IF(_xlfn.ISFORMULA('Frequency Distribution'!H34),_xlfn.FORMULATEXT('Frequency Distribution'!H34),'Frequency Distribution'!H34),"""",""))&gt;LEN(IF(_xlfn.ISFORMULA('#_Frequency Distribution'!H34),_xlfn.FORMULATEXT('#_Frequency Distribution'!H34),'#_Frequency Distribution'!H34))-LEN(SUBSTITUTE(IF(_xlfn.ISFORMULA('#_Frequency Distribution'!H34),_xlfn.FORMULATEXT('#_Frequency Distribution'!H34),'#_Frequency Distribution'!H34),"""","")),TRUE,FALSE),"HardQuoteMsg",IF(LEN(IF(_xlfn.ISFORMULA('Frequency Distribution'!H34),_xlfn.FORMULATEXT('Frequency Distribution'!H34),'Frequency Distribution'!H34))-LEN(SUBSTITUTE(IF(_xlfn.ISFORMULA('Frequency Distribution'!H34),_xlfn.FORMULATEXT('Frequency Distribution'!H34),'Frequency Distribution'!H34),"$",""))&lt;0.5*(LEN(IF(_xlfn.ISFORMULA('#_Frequency Distribution'!H34),_xlfn.FORMULATEXT('#_Frequency Distribution'!H34),'#_Frequency Distribution'!H34))-LEN(SUBSTITUTE(IF(_xlfn.ISFORMULA('#_Frequency Distribution'!H34),_xlfn.FORMULATEXT('#_Frequency Distribution'!H34),'#_Frequency Distribution'!H34),"$",""))),TRUE,FALSE),"MissingAbsMsg",TRUE,"PerfectMsg")</f>
        <v/>
      </c>
      <c r="I34" s="139" t="str">
        <f ca="1">_xlfn.IFS(ISBLANK('Frequency Distribution'!I34),"",IF(NOT(ISNA('#_Frequency Distribution'!I34)),IF(ISNA('Frequency Distribution'!I34),TRUE,FALSE),FALSE),"StuNAMsg",IF(AND(ISNA('#_Frequency Distribution'!I34),ISNA('Frequency Distribution'!I34)),TRUE,FALSE),"PerfectMsg",IF(NOT(ISERROR('#_Frequency Distribution'!I34)),IF(ISERROR('Frequency Distribution'!I34),TRUE,FALSE),FALSE),"StuErrorMsg",IF(TYPE('#_Frequency Distribution'!I34)&lt;&gt;TYPE('Frequency Distribution'!I34),TRUE,FALSE),"WrongTypeMsg",IF(_xlfn.ISFORMULA('#_Frequency Distribution'!I34),IF(NOT(_xlfn.ISFORMULA('Frequency Distribution'!I34)),TRUE),FALSE),"MissingFormulaMsg",IF(NOT(AND(ISNUMBER(FIND("[",_xlfn.FORMULATEXT('#_Frequency Distribution'!I34))),ISNUMBER(FIND("!",_xlfn.FORMULATEXT('#_Frequency Distribution'!I34))))),AND(ISNUMBER(FIND("[",_xlfn.FORMULATEXT('Frequency Distribution'!I34))),ISNUMBER(FIND("!",_xlfn.FORMULATEXT('Frequency Distribution'!I34)))),FALSE),"ExternalRefsMsg",IF(ISNUMBER('#_Frequency Distribution'!I34),IF(ABS('#_Frequency Distribution'!I34-'Frequency Distribution'!I34)&gt;0.00001,TRUE,FALSE),IF('#_Frequency Distribution'!I34&lt;&gt;'Frequency Distribution'!I34,TRUE,FALSE)),IF(ISNUMBER('#_Frequency Distribution'!I34),IF('#_Frequency Distribution'!I34&gt;'Frequency Distribution'!I34,"TooLow","TooHigh"),"WrongAnswer"),NOT(_xlfn.ISFORMULA('#_Frequency Distribution'!I34)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Distribution'!I34),_xlfn.FORMULATEXT('Frequency Distribution'!I34),'Frequency Distribution'!I34),"9","#"),"8","#"),"7","#"),"6","#"),"5","#"),"4","#"),"3","#"),"2","#"),"1","#"),"0","#"),CHAR(10),""),"$",""),"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Distribution'!I34),_xlfn.FORMULATEXT('Frequency Distribution'!I34),'Frequency Distribution'!I34),"9","#"),"8","#"),"7","#"),"6","#"),"5","#"),"4","#"),"3","#"),"2","#"),"1","#"),"0","#"),CHAR(10),""),"$",""),"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Distribution'!I34),_xlfn.FORMULATEXT('#_Frequency Distribution'!I34),'#_Frequency Distribution'!I34),"9","#"),"8","#"),"7","#"),"6","#"),"5","#"),"4","#"),"3","#"),"2","#"),"1","#"),"0","#"),CHAR(10),""),"$",""),"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Distribution'!I34),_xlfn.FORMULATEXT('#_Frequency Distribution'!I34),'#_Frequency Distribution'!I34),"9","#"),"8","#"),"7","#"),"6","#"),"5","#"),"4","#"),"3","#"),"2","#"),"1","#"),"0","#"),CHAR(10),""),"$","")," ",""),",","@"),"&gt;","@"),"&lt;","@"),"=","@"),")","@"),"(","@"),"^","@"),"/","@"),"+","@"),"*","@"),"-","@"),"@#","")))/2,TRUE,FALSE),"HardCodeMsg",IF(LEN(IF(_xlfn.ISFORMULA('Frequency Distribution'!I34),_xlfn.FORMULATEXT('Frequency Distribution'!I34),'Frequency Distribution'!I34))-LEN(SUBSTITUTE(IF(_xlfn.ISFORMULA('Frequency Distribution'!I34),_xlfn.FORMULATEXT('Frequency Distribution'!I34),'Frequency Distribution'!I34),"""",""))&gt;LEN(IF(_xlfn.ISFORMULA('#_Frequency Distribution'!I34),_xlfn.FORMULATEXT('#_Frequency Distribution'!I34),'#_Frequency Distribution'!I34))-LEN(SUBSTITUTE(IF(_xlfn.ISFORMULA('#_Frequency Distribution'!I34),_xlfn.FORMULATEXT('#_Frequency Distribution'!I34),'#_Frequency Distribution'!I34),"""","")),TRUE,FALSE),"HardQuoteMsg",IF(LEN(IF(_xlfn.ISFORMULA('Frequency Distribution'!I34),_xlfn.FORMULATEXT('Frequency Distribution'!I34),'Frequency Distribution'!I34))-LEN(SUBSTITUTE(IF(_xlfn.ISFORMULA('Frequency Distribution'!I34),_xlfn.FORMULATEXT('Frequency Distribution'!I34),'Frequency Distribution'!I34),"$",""))&lt;0.5*(LEN(IF(_xlfn.ISFORMULA('#_Frequency Distribution'!I34),_xlfn.FORMULATEXT('#_Frequency Distribution'!I34),'#_Frequency Distribution'!I34))-LEN(SUBSTITUTE(IF(_xlfn.ISFORMULA('#_Frequency Distribution'!I34),_xlfn.FORMULATEXT('#_Frequency Distribution'!I34),'#_Frequency Distribution'!I34),"$",""))),TRUE,FALSE),"MissingAbsMsg",TRUE,"PerfectMsg")</f>
        <v/>
      </c>
      <c r="J34" s="139" t="str">
        <f ca="1">_xlfn.IFS(ISBLANK('Frequency Distribution'!J34),"",IF(NOT(ISNA('#_Frequency Distribution'!J34)),IF(ISNA('Frequency Distribution'!J34),TRUE,FALSE),FALSE),"StuNAMsg",IF(AND(ISNA('#_Frequency Distribution'!J34),ISNA('Frequency Distribution'!J34)),TRUE,FALSE),"PerfectMsg",IF(NOT(ISERROR('#_Frequency Distribution'!J34)),IF(ISERROR('Frequency Distribution'!J34),TRUE,FALSE),FALSE),"StuErrorMsg",IF(TYPE('#_Frequency Distribution'!J34)&lt;&gt;TYPE('Frequency Distribution'!J34),TRUE,FALSE),"WrongTypeMsg",IF(_xlfn.ISFORMULA('#_Frequency Distribution'!J34),IF(NOT(_xlfn.ISFORMULA('Frequency Distribution'!J34)),TRUE),FALSE),"MissingFormulaMsg",IF(NOT(AND(ISNUMBER(FIND("[",_xlfn.FORMULATEXT('#_Frequency Distribution'!J34))),ISNUMBER(FIND("!",_xlfn.FORMULATEXT('#_Frequency Distribution'!J34))))),AND(ISNUMBER(FIND("[",_xlfn.FORMULATEXT('Frequency Distribution'!J34))),ISNUMBER(FIND("!",_xlfn.FORMULATEXT('Frequency Distribution'!J34)))),FALSE),"ExternalRefsMsg",IF(ISNUMBER('#_Frequency Distribution'!J34),IF(ABS('#_Frequency Distribution'!J34-'Frequency Distribution'!J34)&gt;0.00001,TRUE,FALSE),IF('#_Frequency Distribution'!J34&lt;&gt;'Frequency Distribution'!J34,TRUE,FALSE)),IF(ISNUMBER('#_Frequency Distribution'!J34),IF('#_Frequency Distribution'!J34&gt;'Frequency Distribution'!J34,"TooLow","TooHigh"),"WrongAnswer"),NOT(_xlfn.ISFORMULA('#_Frequency Distribution'!J34)),"PerfectMsg",IF((LEN(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Distribution'!J34),_xlfn.FORMULATEXT('Frequency Distribution'!J34),'Frequency Distribution'!J34),"9","#"),"8","#"),"7","#"),"6","#"),"5","#"),"4","#"),"3","#"),"2","#"),"1","#"),"0","#"),CHAR(10),""),"$",""),"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Frequency Distribution'!J34),_xlfn.FORMULATEXT('Frequency Distribution'!J34),'Frequency Distribution'!J34),"9","#"),"8","#"),"7","#"),"6","#"),"5","#"),"4","#"),"3","#"),"2","#"),"1","#"),"0","#"),CHAR(10),""),"$",""),"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Distribution'!J34),_xlfn.FORMULATEXT('#_Frequency Distribution'!J34),'#_Frequency Distribution'!J34),"9","#"),"8","#"),"7","#"),"6","#"),"5","#"),"4","#"),"3","#"),"2","#"),"1","#"),"0","#"),CHAR(10),""),"$",""),"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Frequency Distribution'!J34),_xlfn.FORMULATEXT('#_Frequency Distribution'!J34),'#_Frequency Distribution'!J34),"9","#"),"8","#"),"7","#"),"6","#"),"5","#"),"4","#"),"3","#"),"2","#"),"1","#"),"0","#"),CHAR(10),""),"$","")," ",""),",","@"),"&gt;","@"),"&lt;","@"),"=","@"),")","@"),"(","@"),"^","@"),"/","@"),"+","@"),"*","@"),"-","@"),"@#","")))/2,TRUE,FALSE),"HardCodeMsg",IF(LEN(IF(_xlfn.ISFORMULA('Frequency Distribution'!J34),_xlfn.FORMULATEXT('Frequency Distribution'!J34),'Frequency Distribution'!J34))-LEN(SUBSTITUTE(IF(_xlfn.ISFORMULA('Frequency Distribution'!J34),_xlfn.FORMULATEXT('Frequency Distribution'!J34),'Frequency Distribution'!J34),"""",""))&gt;LEN(IF(_xlfn.ISFORMULA('#_Frequency Distribution'!J34),_xlfn.FORMULATEXT('#_Frequency Distribution'!J34),'#_Frequency Distribution'!J34))-LEN(SUBSTITUTE(IF(_xlfn.ISFORMULA('#_Frequency Distribution'!J34),_xlfn.FORMULATEXT('#_Frequency Distribution'!J34),'#_Frequency Distribution'!J34),"""","")),TRUE,FALSE),"HardQuoteMsg",IF(LEN(IF(_xlfn.ISFORMULA('Frequency Distribution'!J34),_xlfn.FORMULATEXT('Frequency Distribution'!J34),'Frequency Distribution'!J34))-LEN(SUBSTITUTE(IF(_xlfn.ISFORMULA('Frequency Distribution'!J34),_xlfn.FORMULATEXT('Frequency Distribution'!J34),'Frequency Distribution'!J34),"$",""))&lt;0.5*(LEN(IF(_xlfn.ISFORMULA('#_Frequency Distribution'!J34),_xlfn.FORMULATEXT('#_Frequency Distribution'!J34),'#_Frequency Distribution'!J34))-LEN(SUBSTITUTE(IF(_xlfn.ISFORMULA('#_Frequency Distribution'!J34),_xlfn.FORMULATEXT('#_Frequency Distribution'!J34),'#_Frequency Distribution'!J34),"$",""))),TRUE,FALSE),"MissingAbsMsg",TRUE,"PerfectMsg")</f>
        <v/>
      </c>
      <c r="L34" s="124">
        <v>0</v>
      </c>
      <c r="M34" s="124">
        <v>0</v>
      </c>
    </row>
    <row r="42" spans="1:13" x14ac:dyDescent="0.15">
      <c r="A42" s="127"/>
    </row>
    <row r="43" spans="1:13" x14ac:dyDescent="0.15">
      <c r="A43" s="127"/>
    </row>
    <row r="44" spans="1:13" x14ac:dyDescent="0.15">
      <c r="A44" s="127"/>
    </row>
    <row r="45" spans="1:13" x14ac:dyDescent="0.15">
      <c r="A45" s="127"/>
    </row>
    <row r="46" spans="1:13" x14ac:dyDescent="0.15">
      <c r="A46" s="127"/>
    </row>
    <row r="47" spans="1:13" x14ac:dyDescent="0.15">
      <c r="A47" s="127"/>
    </row>
    <row r="48" spans="1:13" x14ac:dyDescent="0.15">
      <c r="A48" s="127"/>
    </row>
    <row r="49" spans="1:1" x14ac:dyDescent="0.15">
      <c r="A49" s="127"/>
    </row>
    <row r="50" spans="1:1" x14ac:dyDescent="0.15">
      <c r="A50" s="127"/>
    </row>
    <row r="51" spans="1:1" x14ac:dyDescent="0.15">
      <c r="A51" s="127"/>
    </row>
  </sheetData>
  <mergeCells count="16">
    <mergeCell ref="G23:M23"/>
    <mergeCell ref="G24:M24"/>
    <mergeCell ref="L26:Q27"/>
    <mergeCell ref="F14:J14"/>
    <mergeCell ref="F15:J15"/>
    <mergeCell ref="F17:M17"/>
    <mergeCell ref="F18:F19"/>
    <mergeCell ref="G18:M19"/>
    <mergeCell ref="F20:F22"/>
    <mergeCell ref="G20:M22"/>
    <mergeCell ref="B4:M6"/>
    <mergeCell ref="B8:D8"/>
    <mergeCell ref="F8:J8"/>
    <mergeCell ref="F9:J9"/>
    <mergeCell ref="F11:H11"/>
    <mergeCell ref="F12:H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FA79-F966-9A49-A81E-1C7C6987DEEF}">
  <dimension ref="A1:AO51"/>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8.83203125" customWidth="1"/>
    <col min="6" max="6" width="13.1640625" customWidth="1"/>
    <col min="7" max="7" width="14.33203125" customWidth="1"/>
    <col min="8" max="9" width="13.1640625" customWidth="1"/>
    <col min="10" max="10" width="14" bestFit="1" customWidth="1"/>
    <col min="12" max="12" width="11.5" customWidth="1"/>
    <col min="13" max="13" width="8.5" customWidth="1"/>
  </cols>
  <sheetData>
    <row r="1" spans="1:41" s="101" customFormat="1" ht="22" customHeight="1" x14ac:dyDescent="0.2">
      <c r="A1" s="107" t="s">
        <v>325</v>
      </c>
      <c r="B1" s="107" t="s">
        <v>326</v>
      </c>
      <c r="C1" s="107" t="s">
        <v>327</v>
      </c>
      <c r="D1" s="108"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07"/>
      <c r="F1" s="107"/>
      <c r="G1" s="107"/>
      <c r="H1" s="107"/>
      <c r="I1" s="108"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saving",TRUE=TRUE,"Hardworking Student")</f>
        <v>Hardworking Student</v>
      </c>
      <c r="J1" s="108"/>
      <c r="K1" s="108"/>
      <c r="L1" s="108" t="s">
        <v>328</v>
      </c>
      <c r="M1" s="108"/>
      <c r="N1" s="108"/>
      <c r="O1" s="108"/>
      <c r="P1" s="109" t="s">
        <v>329</v>
      </c>
      <c r="Q1" s="108"/>
      <c r="R1" s="108"/>
      <c r="S1" s="141" t="s">
        <v>332</v>
      </c>
      <c r="T1" s="111"/>
      <c r="U1" s="110"/>
      <c r="V1" s="111"/>
      <c r="W1" s="110"/>
      <c r="X1" s="107" t="str">
        <f t="shared" ref="X1:AA2" si="0">A1</f>
        <v>earned</v>
      </c>
      <c r="Y1" s="107" t="str">
        <f t="shared" si="0"/>
        <v>possible</v>
      </c>
      <c r="Z1" s="107" t="str">
        <f t="shared" si="0"/>
        <v>cell</v>
      </c>
      <c r="AA1" s="108" t="str">
        <f t="shared" ca="1" si="0"/>
        <v>error</v>
      </c>
      <c r="AB1" s="107"/>
      <c r="AC1" s="107"/>
      <c r="AD1" s="112"/>
      <c r="AE1" s="112"/>
      <c r="AF1" s="108" t="str">
        <f>I1</f>
        <v>Hardworking Student</v>
      </c>
      <c r="AG1" s="108"/>
      <c r="AH1" s="112"/>
      <c r="AI1" s="112"/>
      <c r="AJ1" s="112"/>
      <c r="AK1" s="112"/>
      <c r="AL1" s="108" t="s">
        <v>328</v>
      </c>
      <c r="AM1" s="112"/>
      <c r="AN1" s="112"/>
      <c r="AO1" s="112"/>
    </row>
    <row r="2" spans="1:41" s="101" customFormat="1" ht="23" customHeight="1" thickBot="1" x14ac:dyDescent="0.45">
      <c r="A2" s="113">
        <f ca="1">'Frequency DistributionSC'!$A$2</f>
        <v>0</v>
      </c>
      <c r="B2" s="114">
        <f>'Frequency DistributionSC'!$B$2</f>
        <v>21</v>
      </c>
      <c r="C2" s="113" t="str" cm="1">
        <f t="array" aca="1" ref="C2" ca="1">SUBSTITUTE(IF(LEN(CELL("address"))&lt;15,CELL("address"),""),"$","")</f>
        <v/>
      </c>
      <c r="D2" s="115" t="str">
        <f ca="1">IF(ISNUMBER(SEARCH("FeedbackSFX!",_xlfn.FORMULATEXT(INDIRECT("'Frequency DistributionSC'!"&amp;C2)))),"DRAGGING CELLS IS NOT PERMITTED. PLEASE UNDO LAST ACTION!!",IF($P$1&lt;&gt;"Feedback OFF",IFERROR(HLOOKUP(INDIRECT("'Frequency DistributionSC'!"&amp;C2),FeedbackSFX!$B$2:$N$10,IF($P$1="Feedback ON", 2, FeedbackSFX!B1), FALSE), ""),""))</f>
        <v/>
      </c>
      <c r="E2" s="116"/>
      <c r="F2" s="116"/>
      <c r="G2" s="116"/>
      <c r="H2" s="116"/>
      <c r="I2" s="117"/>
      <c r="J2" s="116"/>
      <c r="K2" s="116"/>
      <c r="L2" s="116"/>
      <c r="M2" s="116"/>
      <c r="N2" s="116"/>
      <c r="O2" s="116"/>
      <c r="P2" s="123" t="str">
        <f ca="1">IF(Scoreboard!$E$4="Excel version: Invalid","****ERROR: Scoreboard requires Excel 365 or 2021 to run****", "")</f>
        <v/>
      </c>
      <c r="Q2" s="116"/>
      <c r="R2" s="116"/>
      <c r="S2" s="118"/>
      <c r="T2" s="119"/>
      <c r="U2" s="120"/>
      <c r="V2" s="119"/>
      <c r="W2" s="120"/>
      <c r="X2" s="121">
        <f t="shared" ca="1" si="0"/>
        <v>0</v>
      </c>
      <c r="Y2" s="121">
        <f t="shared" si="0"/>
        <v>21</v>
      </c>
      <c r="Z2" s="121" t="str">
        <f t="shared" ca="1" si="0"/>
        <v/>
      </c>
      <c r="AA2" s="115" t="str">
        <f t="shared" ca="1" si="0"/>
        <v/>
      </c>
      <c r="AB2" s="116"/>
      <c r="AC2" s="116"/>
      <c r="AD2" s="122"/>
      <c r="AE2" s="122"/>
      <c r="AF2" s="122"/>
      <c r="AG2" s="122"/>
      <c r="AH2" s="122"/>
      <c r="AI2" s="122"/>
      <c r="AJ2" s="122"/>
      <c r="AK2" s="122"/>
      <c r="AL2" s="122"/>
      <c r="AM2" s="122"/>
      <c r="AN2" s="122"/>
      <c r="AO2" s="122"/>
    </row>
    <row r="3" spans="1:41" ht="16" thickBot="1" x14ac:dyDescent="0.25"/>
    <row r="4" spans="1:41" x14ac:dyDescent="0.2">
      <c r="B4" s="18" t="s">
        <v>16</v>
      </c>
      <c r="C4" s="19"/>
      <c r="D4" s="19"/>
      <c r="E4" s="19"/>
      <c r="F4" s="19"/>
      <c r="G4" s="19"/>
      <c r="H4" s="19"/>
      <c r="I4" s="19"/>
      <c r="J4" s="19"/>
      <c r="K4" s="19"/>
      <c r="L4" s="19"/>
      <c r="M4" s="20"/>
    </row>
    <row r="5" spans="1:41" x14ac:dyDescent="0.2">
      <c r="B5" s="21"/>
      <c r="C5" s="22"/>
      <c r="D5" s="22"/>
      <c r="E5" s="22"/>
      <c r="F5" s="22"/>
      <c r="G5" s="22"/>
      <c r="H5" s="22"/>
      <c r="I5" s="22"/>
      <c r="J5" s="22"/>
      <c r="K5" s="22"/>
      <c r="L5" s="22"/>
      <c r="M5" s="23"/>
    </row>
    <row r="6" spans="1:41" ht="16" thickBot="1" x14ac:dyDescent="0.25">
      <c r="B6" s="24"/>
      <c r="C6" s="25"/>
      <c r="D6" s="25"/>
      <c r="E6" s="25"/>
      <c r="F6" s="25"/>
      <c r="G6" s="25"/>
      <c r="H6" s="25"/>
      <c r="I6" s="25"/>
      <c r="J6" s="25"/>
      <c r="K6" s="25"/>
      <c r="L6" s="25"/>
      <c r="M6" s="26"/>
    </row>
    <row r="7" spans="1:41" ht="16" thickBot="1" x14ac:dyDescent="0.25"/>
    <row r="8" spans="1:41" ht="16" thickBot="1" x14ac:dyDescent="0.25">
      <c r="B8" s="27" t="s">
        <v>17</v>
      </c>
      <c r="C8" s="28"/>
      <c r="D8" s="29"/>
      <c r="F8" s="30" t="s">
        <v>18</v>
      </c>
      <c r="G8" s="31"/>
      <c r="H8" s="31"/>
      <c r="I8" s="31"/>
      <c r="J8" s="32"/>
      <c r="K8" s="102"/>
    </row>
    <row r="9" spans="1:41" ht="16" thickBot="1" x14ac:dyDescent="0.25">
      <c r="B9" s="33">
        <v>9</v>
      </c>
      <c r="C9" s="34">
        <v>20</v>
      </c>
      <c r="D9" s="35">
        <v>4</v>
      </c>
      <c r="F9" s="30" t="s">
        <v>19</v>
      </c>
      <c r="G9" s="31"/>
      <c r="H9" s="31"/>
      <c r="I9" s="31"/>
      <c r="J9" s="32"/>
      <c r="K9" s="102"/>
    </row>
    <row r="10" spans="1:41" ht="16" thickBot="1" x14ac:dyDescent="0.25">
      <c r="B10" s="33">
        <v>8</v>
      </c>
      <c r="C10" s="34">
        <v>16</v>
      </c>
      <c r="D10" s="35">
        <v>17</v>
      </c>
      <c r="F10" s="34"/>
      <c r="K10" s="34"/>
    </row>
    <row r="11" spans="1:41" ht="16" thickBot="1" x14ac:dyDescent="0.25">
      <c r="B11" s="33">
        <v>10</v>
      </c>
      <c r="C11" s="34">
        <v>12</v>
      </c>
      <c r="D11" s="35">
        <v>11</v>
      </c>
      <c r="F11" s="30" t="s">
        <v>20</v>
      </c>
      <c r="G11" s="31"/>
      <c r="H11" s="32"/>
      <c r="I11" s="102"/>
      <c r="K11" s="34"/>
    </row>
    <row r="12" spans="1:41" ht="16" thickBot="1" x14ac:dyDescent="0.25">
      <c r="B12" s="33">
        <v>2</v>
      </c>
      <c r="C12" s="34">
        <v>1</v>
      </c>
      <c r="D12" s="35">
        <v>10</v>
      </c>
      <c r="F12" s="36" t="s">
        <v>21</v>
      </c>
      <c r="G12" s="37"/>
      <c r="H12" s="38"/>
      <c r="I12" s="102"/>
      <c r="K12" s="34"/>
    </row>
    <row r="13" spans="1:41" ht="15" customHeight="1" thickBot="1" x14ac:dyDescent="0.25">
      <c r="B13" s="33">
        <v>5</v>
      </c>
      <c r="C13" s="34">
        <v>5</v>
      </c>
      <c r="D13" s="35">
        <v>22</v>
      </c>
      <c r="K13" s="34"/>
    </row>
    <row r="14" spans="1:41" ht="16" thickBot="1" x14ac:dyDescent="0.25">
      <c r="B14" s="33">
        <v>11</v>
      </c>
      <c r="C14" s="34">
        <v>17</v>
      </c>
      <c r="D14" s="35">
        <v>9</v>
      </c>
      <c r="F14" s="39" t="s">
        <v>22</v>
      </c>
      <c r="G14" s="40"/>
      <c r="H14" s="40"/>
      <c r="I14" s="40"/>
      <c r="J14" s="41"/>
      <c r="K14" s="103"/>
    </row>
    <row r="15" spans="1:41" ht="16" thickBot="1" x14ac:dyDescent="0.25">
      <c r="B15" s="33">
        <v>25</v>
      </c>
      <c r="C15" s="34">
        <v>13</v>
      </c>
      <c r="D15" s="35">
        <v>10</v>
      </c>
      <c r="F15" s="42" t="s">
        <v>23</v>
      </c>
      <c r="G15" s="43"/>
      <c r="H15" s="43"/>
      <c r="I15" s="43"/>
      <c r="J15" s="44"/>
      <c r="K15" s="103"/>
    </row>
    <row r="16" spans="1:41" ht="16" thickBot="1" x14ac:dyDescent="0.25">
      <c r="B16" s="33">
        <v>10</v>
      </c>
      <c r="C16" s="34">
        <v>6</v>
      </c>
      <c r="D16" s="35">
        <v>10</v>
      </c>
      <c r="F16" s="45"/>
      <c r="G16" s="45"/>
      <c r="H16" s="45"/>
      <c r="I16" s="45"/>
      <c r="J16" s="45"/>
      <c r="L16" s="46"/>
    </row>
    <row r="17" spans="2:17" ht="15" customHeight="1" thickBot="1" x14ac:dyDescent="0.25">
      <c r="B17" s="33">
        <v>7</v>
      </c>
      <c r="C17" s="34">
        <v>12</v>
      </c>
      <c r="D17" s="35">
        <v>1</v>
      </c>
      <c r="F17" s="30" t="s">
        <v>24</v>
      </c>
      <c r="G17" s="31"/>
      <c r="H17" s="31"/>
      <c r="I17" s="31"/>
      <c r="J17" s="31"/>
      <c r="K17" s="31"/>
      <c r="L17" s="31"/>
      <c r="M17" s="32"/>
    </row>
    <row r="18" spans="2:17" ht="16" thickBot="1" x14ac:dyDescent="0.25">
      <c r="B18" s="47">
        <v>1</v>
      </c>
      <c r="C18" s="48">
        <v>6</v>
      </c>
      <c r="D18" s="49">
        <v>5</v>
      </c>
      <c r="F18" s="50" t="s">
        <v>25</v>
      </c>
      <c r="G18" s="51" t="s">
        <v>26</v>
      </c>
      <c r="H18" s="51"/>
      <c r="I18" s="51"/>
      <c r="J18" s="51"/>
      <c r="K18" s="51"/>
      <c r="L18" s="51"/>
      <c r="M18" s="52"/>
    </row>
    <row r="19" spans="2:17" ht="15" customHeight="1" x14ac:dyDescent="0.2">
      <c r="B19" s="34"/>
      <c r="C19" s="34"/>
      <c r="D19" s="34"/>
      <c r="F19" s="50"/>
      <c r="G19" s="51"/>
      <c r="H19" s="51"/>
      <c r="I19" s="51"/>
      <c r="J19" s="51"/>
      <c r="K19" s="51"/>
      <c r="L19" s="51"/>
      <c r="M19" s="52"/>
    </row>
    <row r="20" spans="2:17" x14ac:dyDescent="0.2">
      <c r="B20" s="34"/>
      <c r="C20" s="34"/>
      <c r="D20" s="34"/>
      <c r="F20" s="53" t="s">
        <v>27</v>
      </c>
      <c r="G20" s="54" t="s">
        <v>28</v>
      </c>
      <c r="H20" s="54"/>
      <c r="I20" s="54"/>
      <c r="J20" s="54"/>
      <c r="K20" s="54"/>
      <c r="L20" s="54"/>
      <c r="M20" s="55"/>
    </row>
    <row r="21" spans="2:17" x14ac:dyDescent="0.2">
      <c r="B21" s="34"/>
      <c r="C21" s="34"/>
      <c r="D21" s="34"/>
      <c r="F21" s="50"/>
      <c r="G21" s="51"/>
      <c r="H21" s="51"/>
      <c r="I21" s="51"/>
      <c r="J21" s="51"/>
      <c r="K21" s="51"/>
      <c r="L21" s="51"/>
      <c r="M21" s="52"/>
    </row>
    <row r="22" spans="2:17" x14ac:dyDescent="0.2">
      <c r="B22" s="34"/>
      <c r="C22" s="34"/>
      <c r="D22" s="34"/>
      <c r="F22" s="50"/>
      <c r="G22" s="51"/>
      <c r="H22" s="51"/>
      <c r="I22" s="51"/>
      <c r="J22" s="51"/>
      <c r="K22" s="51"/>
      <c r="L22" s="51"/>
      <c r="M22" s="52"/>
    </row>
    <row r="23" spans="2:17" x14ac:dyDescent="0.2">
      <c r="B23" s="34"/>
      <c r="C23" s="34"/>
      <c r="D23" s="34"/>
      <c r="F23" s="56" t="s">
        <v>29</v>
      </c>
      <c r="G23" s="57" t="s">
        <v>30</v>
      </c>
      <c r="H23" s="57"/>
      <c r="I23" s="57"/>
      <c r="J23" s="57"/>
      <c r="K23" s="57"/>
      <c r="L23" s="57"/>
      <c r="M23" s="58"/>
    </row>
    <row r="24" spans="2:17" x14ac:dyDescent="0.2">
      <c r="B24" s="34"/>
      <c r="C24" s="34"/>
      <c r="D24" s="34"/>
      <c r="F24" s="59" t="s">
        <v>31</v>
      </c>
      <c r="G24" s="60" t="s">
        <v>32</v>
      </c>
      <c r="H24" s="60"/>
      <c r="I24" s="60"/>
      <c r="J24" s="60"/>
      <c r="K24" s="60"/>
      <c r="L24" s="60"/>
      <c r="M24" s="61"/>
    </row>
    <row r="25" spans="2:17" ht="15" customHeight="1" x14ac:dyDescent="0.2">
      <c r="B25" s="34"/>
      <c r="C25" s="34"/>
      <c r="D25" s="34"/>
      <c r="F25" s="34"/>
    </row>
    <row r="26" spans="2:17" x14ac:dyDescent="0.2">
      <c r="C26" s="34"/>
      <c r="D26" s="34"/>
      <c r="L26" s="62" t="s">
        <v>33</v>
      </c>
      <c r="M26" s="62"/>
      <c r="N26" s="62"/>
      <c r="O26" s="62"/>
      <c r="P26" s="62"/>
      <c r="Q26" s="62"/>
    </row>
    <row r="27" spans="2:17" x14ac:dyDescent="0.2">
      <c r="L27" s="62"/>
      <c r="M27" s="62"/>
      <c r="N27" s="62"/>
      <c r="O27" s="62"/>
      <c r="P27" s="62"/>
      <c r="Q27" s="62"/>
    </row>
    <row r="28" spans="2:17" x14ac:dyDescent="0.2">
      <c r="F28" s="34" t="s">
        <v>34</v>
      </c>
      <c r="G28" s="34" t="s">
        <v>34</v>
      </c>
      <c r="H28" s="34" t="s">
        <v>35</v>
      </c>
      <c r="I28" s="34" t="s">
        <v>36</v>
      </c>
      <c r="J28" s="34" t="s">
        <v>37</v>
      </c>
      <c r="L28" s="105"/>
      <c r="M28" s="105"/>
    </row>
    <row r="29" spans="2:17" x14ac:dyDescent="0.2">
      <c r="E29" s="63"/>
      <c r="F29" s="64" t="s">
        <v>40</v>
      </c>
      <c r="G29" s="64" t="s">
        <v>41</v>
      </c>
      <c r="H29" s="64" t="s">
        <v>42</v>
      </c>
      <c r="I29" s="64" t="s">
        <v>43</v>
      </c>
      <c r="J29" s="65" t="s">
        <v>44</v>
      </c>
      <c r="L29" s="106"/>
      <c r="M29" s="106"/>
    </row>
    <row r="30" spans="2:17" x14ac:dyDescent="0.2">
      <c r="E30" s="66" t="s">
        <v>45</v>
      </c>
      <c r="F30" s="64">
        <v>1</v>
      </c>
      <c r="G30" s="102"/>
      <c r="H30" s="102"/>
      <c r="I30" s="104"/>
      <c r="J30" s="104"/>
      <c r="L30" s="106"/>
      <c r="M30" s="106"/>
    </row>
    <row r="31" spans="2:17" x14ac:dyDescent="0.2">
      <c r="E31" s="66" t="s">
        <v>46</v>
      </c>
      <c r="F31" s="102"/>
      <c r="G31" s="102"/>
      <c r="H31" s="102"/>
      <c r="I31" s="104"/>
      <c r="J31" s="104"/>
      <c r="L31" s="106"/>
      <c r="M31" s="106"/>
    </row>
    <row r="32" spans="2:17" x14ac:dyDescent="0.2">
      <c r="E32" s="66" t="s">
        <v>47</v>
      </c>
      <c r="F32" s="102"/>
      <c r="G32" s="102"/>
      <c r="H32" s="102"/>
      <c r="I32" s="104"/>
      <c r="J32" s="104"/>
      <c r="L32" s="106"/>
      <c r="M32" s="106"/>
    </row>
    <row r="33" spans="1:13" x14ac:dyDescent="0.2">
      <c r="E33" s="66" t="s">
        <v>48</v>
      </c>
      <c r="F33" s="102"/>
      <c r="G33" s="102"/>
      <c r="H33" s="102"/>
      <c r="I33" s="104"/>
      <c r="J33" s="104"/>
      <c r="L33" s="106"/>
      <c r="M33" s="106"/>
    </row>
    <row r="34" spans="1:13" x14ac:dyDescent="0.2">
      <c r="E34" s="66" t="s">
        <v>49</v>
      </c>
      <c r="F34" s="102"/>
      <c r="G34" s="102"/>
      <c r="H34" s="102"/>
      <c r="I34" s="104"/>
      <c r="J34" s="104"/>
      <c r="L34" s="106"/>
      <c r="M34" s="106"/>
    </row>
    <row r="42" spans="1:13" x14ac:dyDescent="0.2">
      <c r="A42" s="34"/>
    </row>
    <row r="43" spans="1:13" x14ac:dyDescent="0.2">
      <c r="A43" s="34"/>
    </row>
    <row r="44" spans="1:13" x14ac:dyDescent="0.2">
      <c r="A44" s="34"/>
    </row>
    <row r="45" spans="1:13" x14ac:dyDescent="0.2">
      <c r="A45" s="34"/>
    </row>
    <row r="46" spans="1:13" x14ac:dyDescent="0.2">
      <c r="A46" s="34"/>
    </row>
    <row r="47" spans="1:13" x14ac:dyDescent="0.2">
      <c r="A47" s="34"/>
    </row>
    <row r="48" spans="1:13" x14ac:dyDescent="0.2">
      <c r="A48" s="34"/>
    </row>
    <row r="49" spans="1:1" x14ac:dyDescent="0.2">
      <c r="A49" s="34"/>
    </row>
    <row r="50" spans="1:1" x14ac:dyDescent="0.2">
      <c r="A50" s="34"/>
    </row>
    <row r="51" spans="1:1" x14ac:dyDescent="0.2">
      <c r="A51" s="34"/>
    </row>
  </sheetData>
  <mergeCells count="16">
    <mergeCell ref="G23:M23"/>
    <mergeCell ref="G24:M24"/>
    <mergeCell ref="L26:Q27"/>
    <mergeCell ref="F14:J14"/>
    <mergeCell ref="F15:J15"/>
    <mergeCell ref="F17:M17"/>
    <mergeCell ref="F18:F19"/>
    <mergeCell ref="G18:M19"/>
    <mergeCell ref="F20:F22"/>
    <mergeCell ref="G20:M22"/>
    <mergeCell ref="B4:M6"/>
    <mergeCell ref="B8:D8"/>
    <mergeCell ref="F8:J8"/>
    <mergeCell ref="F9:J9"/>
    <mergeCell ref="F11:H11"/>
    <mergeCell ref="F12:H12"/>
  </mergeCells>
  <conditionalFormatting sqref="A1:A2">
    <cfRule type="expression" dxfId="82" priority="12">
      <formula>$A$2/$B$2&gt;=0.076</formula>
    </cfRule>
  </conditionalFormatting>
  <conditionalFormatting sqref="B1:B2">
    <cfRule type="expression" dxfId="81" priority="13">
      <formula>$A$2/$B$2&gt;=0.153</formula>
    </cfRule>
  </conditionalFormatting>
  <conditionalFormatting sqref="C1:C2">
    <cfRule type="expression" dxfId="80" priority="14">
      <formula>$A$2/$B$2&gt;=0.23</formula>
    </cfRule>
  </conditionalFormatting>
  <conditionalFormatting sqref="D1:D2">
    <cfRule type="expression" dxfId="79" priority="15">
      <formula>$A$2/$B$2&gt;=0.307</formula>
    </cfRule>
  </conditionalFormatting>
  <conditionalFormatting sqref="E1:E2">
    <cfRule type="expression" dxfId="78" priority="16">
      <formula>$A$2/$B$2&gt;=0.384</formula>
    </cfRule>
  </conditionalFormatting>
  <conditionalFormatting sqref="F1:F2">
    <cfRule type="expression" dxfId="77" priority="17">
      <formula>$A$2/$B$2&gt;=0.461</formula>
    </cfRule>
  </conditionalFormatting>
  <conditionalFormatting sqref="G1:G2">
    <cfRule type="expression" dxfId="76" priority="18">
      <formula>$A$2/$B$2&gt;=0.538</formula>
    </cfRule>
  </conditionalFormatting>
  <conditionalFormatting sqref="H1:H2">
    <cfRule type="expression" dxfId="75" priority="19">
      <formula>$A$2/$B$2&gt;=0.615</formula>
    </cfRule>
  </conditionalFormatting>
  <conditionalFormatting sqref="I1:P2">
    <cfRule type="expression" dxfId="74" priority="20">
      <formula>$A$2/$B$2&gt;=0.692</formula>
    </cfRule>
  </conditionalFormatting>
  <conditionalFormatting sqref="X1:AF1 X2:AO2 AH1:AK1 AM1:AO1">
    <cfRule type="expression" dxfId="73" priority="21">
      <formula>$A$2/$B$2&gt;=1</formula>
    </cfRule>
  </conditionalFormatting>
  <conditionalFormatting sqref="O1">
    <cfRule type="expression" dxfId="72" priority="11">
      <formula>$A$2/$B$2&gt;=0.846</formula>
    </cfRule>
  </conditionalFormatting>
  <conditionalFormatting sqref="AG1">
    <cfRule type="expression" dxfId="71" priority="10">
      <formula>$A$2/$B$2&gt;=0.846</formula>
    </cfRule>
  </conditionalFormatting>
  <conditionalFormatting sqref="AL1">
    <cfRule type="expression" dxfId="70" priority="9">
      <formula>$A$2/$B$2&gt;=0.846</formula>
    </cfRule>
  </conditionalFormatting>
  <conditionalFormatting sqref="L1">
    <cfRule type="expression" dxfId="69" priority="8">
      <formula>$A$2/$B$2&gt;=0.846</formula>
    </cfRule>
  </conditionalFormatting>
  <conditionalFormatting sqref="Q1:R2">
    <cfRule type="expression" dxfId="68" priority="7">
      <formula>$A$2/$B$2&gt;=0.846</formula>
    </cfRule>
  </conditionalFormatting>
  <conditionalFormatting sqref="P1">
    <cfRule type="expression" dxfId="67" priority="6">
      <formula>$P$1&lt;&gt;""</formula>
    </cfRule>
  </conditionalFormatting>
  <conditionalFormatting sqref="A1:O2 X1:AO2 P2:R2 Q1:R1">
    <cfRule type="expression" dxfId="66" priority="5">
      <formula>$P$1="Feedback OFF"</formula>
    </cfRule>
  </conditionalFormatting>
  <conditionalFormatting sqref="A3:AA100">
    <cfRule type="expression" dxfId="60" priority="2" stopIfTrue="1">
      <formula>$D$2="DRAGGING CELLS IS NOT PERMITTED. PLEASE UNDO LAST ACTION!!"</formula>
    </cfRule>
  </conditionalFormatting>
  <dataValidations count="1">
    <dataValidation type="list" allowBlank="1" showInputMessage="1" showErrorMessage="1" sqref="P1" xr:uid="{4E8986AC-FA81-5C45-99C9-F62F3A1F9581}">
      <formula1>"Feedback ON, Taunting ON, Feedback OFF"</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4B35646C-1B76-2240-BC22-D3DDFDA0BD9C}">
            <xm:f>AND($P$1&lt;&gt;"Feedback OFF",IF('Frequency DistributionSC'!A3=FeedbackSFX!$C$2, TRUE, FALSE))</xm:f>
            <x14:dxf>
              <fill>
                <patternFill>
                  <bgColor rgb="FFCEEED0"/>
                </patternFill>
              </fill>
            </x14:dxf>
          </x14:cfRule>
          <xm:sqref>A3:AL34</xm:sqref>
        </x14:conditionalFormatting>
        <x14:conditionalFormatting xmlns:xm="http://schemas.microsoft.com/office/excel/2006/main">
          <x14:cfRule type="expression" priority="23" stopIfTrue="1" id="{6192F5C9-EC1E-2349-A1EF-B990D8DB8584}">
            <xm:f>AND($P$1&lt;&gt;"Feedback OFF",IF('Frequency DistributionSC'!A3=FeedbackSFX!$K$2, TRUE, FALSE))</xm:f>
            <x14:dxf>
              <fill>
                <patternFill>
                  <bgColor rgb="FFFFFF64"/>
                </patternFill>
              </fill>
            </x14:dxf>
          </x14:cfRule>
          <xm:sqref>A3:AL34</xm:sqref>
        </x14:conditionalFormatting>
        <x14:conditionalFormatting xmlns:xm="http://schemas.microsoft.com/office/excel/2006/main">
          <x14:cfRule type="expression" priority="24" stopIfTrue="1" id="{AFE229BA-FFD4-1C4E-BA65-F042CC01BBAB}">
            <xm:f>AND($P$1&lt;&gt;"Feedback OFF",AND(IF('Frequency DistributionSC'!A3&lt;&gt;FeedbackSFX!$C$2, TRUE, FALSE),'Frequency DistributionSC'!A3&lt;&gt;"",_xlfn.ISFORMULA('Frequency DistributionSC'!A3)))</xm:f>
            <x14:dxf>
              <fill>
                <patternFill>
                  <bgColor rgb="FFFF99CC"/>
                </patternFill>
              </fill>
            </x14:dxf>
          </x14:cfRule>
          <xm:sqref>A3:AL34</xm:sqref>
        </x14:conditionalFormatting>
        <x14:conditionalFormatting xmlns:xm="http://schemas.microsoft.com/office/excel/2006/main">
          <x14:cfRule type="expression" priority="4" stopIfTrue="1" id="{EC20C78B-2E89-1741-933A-2DDAC84357AF}">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7EDAEF7D-19A8-E342-8887-5E846FBFD8A0}">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584EBC7A-9868-A84F-8FD6-7F7FFF3F87B2}">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39DA-5D06-CD42-BF26-A65FE96B3DFB}">
  <sheetPr>
    <tabColor rgb="FF4FADEA"/>
  </sheetPr>
  <dimension ref="A1:AO51"/>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2.33203125" style="124" customWidth="1"/>
    <col min="2" max="2" width="9.5" style="124" bestFit="1" customWidth="1"/>
    <col min="3" max="4" width="9" style="124" bestFit="1" customWidth="1"/>
    <col min="5" max="5" width="8.83203125" style="124"/>
    <col min="6" max="6" width="13.1640625" style="124" customWidth="1"/>
    <col min="7" max="7" width="14.33203125" style="124" customWidth="1"/>
    <col min="8" max="9" width="13.1640625" style="124" customWidth="1"/>
    <col min="10" max="10" width="14.1640625" style="124" bestFit="1" customWidth="1"/>
    <col min="11" max="11" width="9" style="124" bestFit="1" customWidth="1"/>
    <col min="12" max="12" width="11.5" style="124" customWidth="1"/>
    <col min="13" max="13" width="8.5" style="124" customWidth="1"/>
    <col min="14" max="31" width="8.83203125" style="124"/>
    <col min="32" max="32" width="9" style="124" bestFit="1" customWidth="1"/>
    <col min="33" max="16384" width="8.83203125" style="124"/>
  </cols>
  <sheetData>
    <row r="1" spans="1:41" s="125" customFormat="1" ht="22" customHeight="1" x14ac:dyDescent="0.15">
      <c r="A1" s="127" t="s">
        <v>325</v>
      </c>
      <c r="B1" s="127" t="s">
        <v>326</v>
      </c>
      <c r="C1" s="127" t="s">
        <v>327</v>
      </c>
      <c r="D1" s="13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27"/>
      <c r="F1" s="127"/>
      <c r="G1" s="127"/>
      <c r="H1" s="127"/>
      <c r="I1" s="131" t="str">
        <f>'Frequency DistributionSC'!$I$1</f>
        <v>Hardworking Student</v>
      </c>
      <c r="J1" s="131"/>
      <c r="K1" s="131"/>
      <c r="L1" s="131" t="s">
        <v>328</v>
      </c>
      <c r="M1" s="131"/>
      <c r="N1" s="131"/>
      <c r="O1" s="131"/>
      <c r="P1" s="131" t="s">
        <v>329</v>
      </c>
      <c r="Q1" s="131"/>
      <c r="R1" s="131"/>
      <c r="S1" s="124"/>
      <c r="T1" s="124"/>
      <c r="U1" s="124"/>
      <c r="V1" s="124"/>
      <c r="W1" s="124"/>
      <c r="X1" s="127" t="str">
        <f t="shared" ref="X1:AA2" si="0">A1</f>
        <v>earned</v>
      </c>
      <c r="Y1" s="127" t="str">
        <f t="shared" si="0"/>
        <v>possible</v>
      </c>
      <c r="Z1" s="127" t="str">
        <f t="shared" si="0"/>
        <v>cell</v>
      </c>
      <c r="AA1" s="131" t="str">
        <f t="shared" ca="1" si="0"/>
        <v>error</v>
      </c>
      <c r="AB1" s="127"/>
      <c r="AC1" s="127"/>
      <c r="AD1" s="124"/>
      <c r="AE1" s="124"/>
      <c r="AF1" s="131" t="str">
        <f>I1</f>
        <v>Hardworking Student</v>
      </c>
      <c r="AG1" s="131"/>
      <c r="AH1" s="124"/>
      <c r="AI1" s="124"/>
      <c r="AJ1" s="124"/>
      <c r="AK1" s="124"/>
      <c r="AL1" s="131" t="s">
        <v>328</v>
      </c>
      <c r="AM1" s="124"/>
      <c r="AN1" s="124"/>
      <c r="AO1" s="124"/>
    </row>
    <row r="2" spans="1:41" s="125" customFormat="1" ht="23" customHeight="1" x14ac:dyDescent="0.15">
      <c r="A2" s="127">
        <f ca="1">'Frequency DistributionSC'!$A$2</f>
        <v>0</v>
      </c>
      <c r="B2" s="133">
        <f>'Frequency DistributionSC'!$B$2</f>
        <v>21</v>
      </c>
      <c r="C2" s="127" t="str" cm="1">
        <f t="array" aca="1" ref="C2" ca="1">SUBSTITUTE(IF(LEN(CELL("address"))&lt;15,CELL("address"),""),"$","")</f>
        <v/>
      </c>
      <c r="D2" s="131" t="str">
        <f ca="1">IF(ISNUMBER(SEARCH("FeedbackSFX!",_xlfn.FORMULATEXT(INDIRECT("'Frequency DistributionSC'!"&amp;C2)))),"DRAGGING CELLS IS NOT PERMITTED. PLEASE UNDO LAST ACTION!!",IF($P$1&lt;&gt;"Feedback OFF",IFERROR(HLOOKUP(INDIRECT("'Frequency DistributionSC'!"&amp;C2),FeedbackSFX!$B$2:$N$10,IF($P$1="Feedback ON", 2, FeedbackSFX!B1), FALSE), ""),""))</f>
        <v/>
      </c>
      <c r="E2" s="127"/>
      <c r="F2" s="127"/>
      <c r="G2" s="127"/>
      <c r="H2" s="127"/>
      <c r="I2" s="134"/>
      <c r="J2" s="127"/>
      <c r="K2" s="127"/>
      <c r="L2" s="127"/>
      <c r="M2" s="127"/>
      <c r="N2" s="127"/>
      <c r="O2" s="127"/>
      <c r="P2" s="127"/>
      <c r="Q2" s="127"/>
      <c r="R2" s="127"/>
      <c r="S2" s="124"/>
      <c r="T2" s="124"/>
      <c r="U2" s="124"/>
      <c r="V2" s="124"/>
      <c r="W2" s="124"/>
      <c r="X2" s="135">
        <f t="shared" ca="1" si="0"/>
        <v>0</v>
      </c>
      <c r="Y2" s="135">
        <f t="shared" si="0"/>
        <v>21</v>
      </c>
      <c r="Z2" s="135" t="str">
        <f t="shared" ca="1" si="0"/>
        <v/>
      </c>
      <c r="AA2" s="131" t="str">
        <f t="shared" ca="1" si="0"/>
        <v/>
      </c>
      <c r="AB2" s="127"/>
      <c r="AC2" s="127"/>
      <c r="AD2" s="124"/>
      <c r="AE2" s="124"/>
      <c r="AF2" s="124"/>
      <c r="AG2" s="124"/>
      <c r="AH2" s="124"/>
      <c r="AI2" s="124"/>
      <c r="AJ2" s="124"/>
      <c r="AK2" s="124"/>
      <c r="AL2" s="124"/>
      <c r="AM2" s="124"/>
      <c r="AN2" s="124"/>
      <c r="AO2" s="124"/>
    </row>
    <row r="4" spans="1:41" x14ac:dyDescent="0.15">
      <c r="B4" s="126" t="s">
        <v>16</v>
      </c>
      <c r="C4" s="126"/>
      <c r="D4" s="126"/>
      <c r="E4" s="126"/>
      <c r="F4" s="126"/>
      <c r="G4" s="126"/>
      <c r="H4" s="126"/>
      <c r="I4" s="126"/>
      <c r="J4" s="126"/>
      <c r="K4" s="126"/>
      <c r="L4" s="126"/>
      <c r="M4" s="126"/>
    </row>
    <row r="5" spans="1:41" x14ac:dyDescent="0.15">
      <c r="B5" s="126"/>
      <c r="C5" s="126"/>
      <c r="D5" s="126"/>
      <c r="E5" s="126"/>
      <c r="F5" s="126"/>
      <c r="G5" s="126"/>
      <c r="H5" s="126"/>
      <c r="I5" s="126"/>
      <c r="J5" s="126"/>
      <c r="K5" s="126"/>
      <c r="L5" s="126"/>
      <c r="M5" s="126"/>
    </row>
    <row r="6" spans="1:41" x14ac:dyDescent="0.15">
      <c r="B6" s="126"/>
      <c r="C6" s="126"/>
      <c r="D6" s="126"/>
      <c r="E6" s="126"/>
      <c r="F6" s="126"/>
      <c r="G6" s="126"/>
      <c r="H6" s="126"/>
      <c r="I6" s="126"/>
      <c r="J6" s="126"/>
      <c r="K6" s="126"/>
      <c r="L6" s="126"/>
      <c r="M6" s="126"/>
    </row>
    <row r="8" spans="1:41" x14ac:dyDescent="0.15">
      <c r="B8" s="136" t="s">
        <v>17</v>
      </c>
      <c r="C8" s="136"/>
      <c r="D8" s="136"/>
      <c r="F8" s="137" t="s">
        <v>18</v>
      </c>
      <c r="G8" s="137"/>
      <c r="H8" s="137"/>
      <c r="I8" s="137"/>
      <c r="J8" s="137"/>
      <c r="K8" s="127">
        <f>COUNT(B9:D18)</f>
        <v>30</v>
      </c>
    </row>
    <row r="9" spans="1:41" x14ac:dyDescent="0.15">
      <c r="B9" s="127">
        <v>9</v>
      </c>
      <c r="C9" s="127">
        <v>20</v>
      </c>
      <c r="D9" s="127">
        <v>4</v>
      </c>
      <c r="F9" s="137" t="s">
        <v>19</v>
      </c>
      <c r="G9" s="137"/>
      <c r="H9" s="137"/>
      <c r="I9" s="137"/>
      <c r="J9" s="137"/>
      <c r="K9" s="127">
        <f>ROUNDUP(LOG(K8)/LOG(2),0)</f>
        <v>5</v>
      </c>
    </row>
    <row r="10" spans="1:41" x14ac:dyDescent="0.15">
      <c r="B10" s="127">
        <v>8</v>
      </c>
      <c r="C10" s="127">
        <v>16</v>
      </c>
      <c r="D10" s="127">
        <v>17</v>
      </c>
      <c r="F10" s="127"/>
      <c r="K10" s="127"/>
    </row>
    <row r="11" spans="1:41" x14ac:dyDescent="0.15">
      <c r="B11" s="127">
        <v>10</v>
      </c>
      <c r="C11" s="127">
        <v>12</v>
      </c>
      <c r="D11" s="127">
        <v>11</v>
      </c>
      <c r="F11" s="137" t="s">
        <v>20</v>
      </c>
      <c r="G11" s="137"/>
      <c r="H11" s="137"/>
      <c r="I11" s="127">
        <f>MAX(B9:D18)</f>
        <v>25</v>
      </c>
      <c r="K11" s="127"/>
    </row>
    <row r="12" spans="1:41" x14ac:dyDescent="0.15">
      <c r="B12" s="127">
        <v>2</v>
      </c>
      <c r="C12" s="127">
        <v>1</v>
      </c>
      <c r="D12" s="127">
        <v>10</v>
      </c>
      <c r="F12" s="137" t="s">
        <v>21</v>
      </c>
      <c r="G12" s="137"/>
      <c r="H12" s="137"/>
      <c r="I12" s="127">
        <f>MIN(B9:D18)</f>
        <v>1</v>
      </c>
      <c r="K12" s="127"/>
    </row>
    <row r="13" spans="1:41" ht="15" customHeight="1" x14ac:dyDescent="0.15">
      <c r="B13" s="127">
        <v>5</v>
      </c>
      <c r="C13" s="127">
        <v>5</v>
      </c>
      <c r="D13" s="127">
        <v>22</v>
      </c>
      <c r="K13" s="127"/>
    </row>
    <row r="14" spans="1:41" x14ac:dyDescent="0.15">
      <c r="B14" s="127">
        <v>11</v>
      </c>
      <c r="C14" s="127">
        <v>17</v>
      </c>
      <c r="D14" s="127">
        <v>9</v>
      </c>
      <c r="F14" s="130" t="s">
        <v>22</v>
      </c>
      <c r="G14" s="130"/>
      <c r="H14" s="130"/>
      <c r="I14" s="130"/>
      <c r="J14" s="130"/>
      <c r="K14" s="129">
        <f>(I11-I12)/K9</f>
        <v>4.8</v>
      </c>
    </row>
    <row r="15" spans="1:41" x14ac:dyDescent="0.15">
      <c r="B15" s="127">
        <v>25</v>
      </c>
      <c r="C15" s="127">
        <v>13</v>
      </c>
      <c r="D15" s="127">
        <v>10</v>
      </c>
      <c r="F15" s="130" t="s">
        <v>23</v>
      </c>
      <c r="G15" s="130"/>
      <c r="H15" s="130"/>
      <c r="I15" s="130"/>
      <c r="J15" s="130"/>
      <c r="K15" s="129">
        <f>ROUNDUP(K14,0)</f>
        <v>5</v>
      </c>
    </row>
    <row r="16" spans="1:41" x14ac:dyDescent="0.15">
      <c r="B16" s="127">
        <v>10</v>
      </c>
      <c r="C16" s="127">
        <v>6</v>
      </c>
      <c r="D16" s="127">
        <v>10</v>
      </c>
      <c r="F16" s="128"/>
      <c r="G16" s="128"/>
      <c r="H16" s="128"/>
      <c r="I16" s="128"/>
      <c r="J16" s="128"/>
      <c r="L16" s="129"/>
    </row>
    <row r="17" spans="2:17" ht="15" customHeight="1" x14ac:dyDescent="0.15">
      <c r="B17" s="127">
        <v>7</v>
      </c>
      <c r="C17" s="127">
        <v>12</v>
      </c>
      <c r="D17" s="127">
        <v>1</v>
      </c>
      <c r="F17" s="137" t="s">
        <v>24</v>
      </c>
      <c r="G17" s="137"/>
      <c r="H17" s="137"/>
      <c r="I17" s="137"/>
      <c r="J17" s="137"/>
      <c r="K17" s="137"/>
      <c r="L17" s="137"/>
      <c r="M17" s="137"/>
    </row>
    <row r="18" spans="2:17" x14ac:dyDescent="0.15">
      <c r="B18" s="127">
        <v>1</v>
      </c>
      <c r="C18" s="127">
        <v>6</v>
      </c>
      <c r="D18" s="127">
        <v>5</v>
      </c>
      <c r="F18" s="132" t="s">
        <v>25</v>
      </c>
      <c r="G18" s="130" t="s">
        <v>26</v>
      </c>
      <c r="H18" s="130"/>
      <c r="I18" s="130"/>
      <c r="J18" s="130"/>
      <c r="K18" s="130"/>
      <c r="L18" s="130"/>
      <c r="M18" s="130"/>
    </row>
    <row r="19" spans="2:17" ht="15" customHeight="1" x14ac:dyDescent="0.15">
      <c r="B19" s="127"/>
      <c r="C19" s="127"/>
      <c r="D19" s="127"/>
      <c r="F19" s="132"/>
      <c r="G19" s="130"/>
      <c r="H19" s="130"/>
      <c r="I19" s="130"/>
      <c r="J19" s="130"/>
      <c r="K19" s="130"/>
      <c r="L19" s="130"/>
      <c r="M19" s="130"/>
    </row>
    <row r="20" spans="2:17" x14ac:dyDescent="0.15">
      <c r="B20" s="127"/>
      <c r="C20" s="127"/>
      <c r="D20" s="127"/>
      <c r="F20" s="132" t="s">
        <v>27</v>
      </c>
      <c r="G20" s="130" t="s">
        <v>28</v>
      </c>
      <c r="H20" s="130"/>
      <c r="I20" s="130"/>
      <c r="J20" s="130"/>
      <c r="K20" s="130"/>
      <c r="L20" s="130"/>
      <c r="M20" s="130"/>
    </row>
    <row r="21" spans="2:17" x14ac:dyDescent="0.15">
      <c r="B21" s="127"/>
      <c r="C21" s="127"/>
      <c r="D21" s="127"/>
      <c r="F21" s="132"/>
      <c r="G21" s="130"/>
      <c r="H21" s="130"/>
      <c r="I21" s="130"/>
      <c r="J21" s="130"/>
      <c r="K21" s="130"/>
      <c r="L21" s="130"/>
      <c r="M21" s="130"/>
    </row>
    <row r="22" spans="2:17" x14ac:dyDescent="0.15">
      <c r="B22" s="127"/>
      <c r="C22" s="127"/>
      <c r="D22" s="127"/>
      <c r="F22" s="132"/>
      <c r="G22" s="130"/>
      <c r="H22" s="130"/>
      <c r="I22" s="130"/>
      <c r="J22" s="130"/>
      <c r="K22" s="130"/>
      <c r="L22" s="130"/>
      <c r="M22" s="130"/>
    </row>
    <row r="23" spans="2:17" x14ac:dyDescent="0.15">
      <c r="B23" s="127"/>
      <c r="C23" s="127"/>
      <c r="D23" s="127"/>
      <c r="F23" s="127" t="s">
        <v>29</v>
      </c>
      <c r="G23" s="137" t="s">
        <v>30</v>
      </c>
      <c r="H23" s="137"/>
      <c r="I23" s="137"/>
      <c r="J23" s="137"/>
      <c r="K23" s="137"/>
      <c r="L23" s="137"/>
      <c r="M23" s="137"/>
    </row>
    <row r="24" spans="2:17" x14ac:dyDescent="0.15">
      <c r="B24" s="127"/>
      <c r="C24" s="127"/>
      <c r="D24" s="127"/>
      <c r="F24" s="127" t="s">
        <v>31</v>
      </c>
      <c r="G24" s="137" t="s">
        <v>32</v>
      </c>
      <c r="H24" s="137"/>
      <c r="I24" s="137"/>
      <c r="J24" s="137"/>
      <c r="K24" s="137"/>
      <c r="L24" s="137"/>
      <c r="M24" s="137"/>
    </row>
    <row r="25" spans="2:17" ht="15" customHeight="1" x14ac:dyDescent="0.15">
      <c r="B25" s="127"/>
      <c r="C25" s="127"/>
      <c r="D25" s="127"/>
      <c r="F25" s="127"/>
    </row>
    <row r="26" spans="2:17" x14ac:dyDescent="0.15">
      <c r="C26" s="127"/>
      <c r="D26" s="127"/>
      <c r="L26" s="126" t="s">
        <v>33</v>
      </c>
      <c r="M26" s="126"/>
      <c r="N26" s="126"/>
      <c r="O26" s="126"/>
      <c r="P26" s="126"/>
      <c r="Q26" s="126"/>
    </row>
    <row r="27" spans="2:17" x14ac:dyDescent="0.15">
      <c r="L27" s="126"/>
      <c r="M27" s="126"/>
      <c r="N27" s="126"/>
      <c r="O27" s="126"/>
      <c r="P27" s="126"/>
      <c r="Q27" s="126"/>
    </row>
    <row r="28" spans="2:17" x14ac:dyDescent="0.15">
      <c r="F28" s="127" t="s">
        <v>34</v>
      </c>
      <c r="G28" s="127" t="s">
        <v>34</v>
      </c>
      <c r="H28" s="127" t="s">
        <v>35</v>
      </c>
      <c r="I28" s="127" t="s">
        <v>36</v>
      </c>
      <c r="J28" s="127" t="s">
        <v>37</v>
      </c>
      <c r="L28" s="138" t="s">
        <v>38</v>
      </c>
      <c r="M28" s="138" t="s">
        <v>39</v>
      </c>
    </row>
    <row r="29" spans="2:17" x14ac:dyDescent="0.15">
      <c r="E29" s="127"/>
      <c r="F29" s="127" t="s">
        <v>40</v>
      </c>
      <c r="G29" s="127" t="s">
        <v>41</v>
      </c>
      <c r="H29" s="127" t="s">
        <v>42</v>
      </c>
      <c r="I29" s="127" t="s">
        <v>43</v>
      </c>
      <c r="J29" s="127" t="s">
        <v>44</v>
      </c>
      <c r="L29" s="124">
        <v>5</v>
      </c>
      <c r="M29" s="124">
        <v>8</v>
      </c>
    </row>
    <row r="30" spans="2:17" x14ac:dyDescent="0.15">
      <c r="E30" s="127" t="s">
        <v>45</v>
      </c>
      <c r="F30" s="127">
        <v>1</v>
      </c>
      <c r="G30" s="127">
        <f>F30+K15-1</f>
        <v>5</v>
      </c>
      <c r="H30" s="127">
        <f>M29</f>
        <v>8</v>
      </c>
      <c r="I30" s="139">
        <f>H30/30</f>
        <v>0.26666666666666666</v>
      </c>
      <c r="J30" s="139">
        <f>I30</f>
        <v>0.26666666666666666</v>
      </c>
      <c r="L30" s="124">
        <v>10</v>
      </c>
      <c r="M30" s="124">
        <v>11</v>
      </c>
    </row>
    <row r="31" spans="2:17" x14ac:dyDescent="0.15">
      <c r="E31" s="127" t="s">
        <v>46</v>
      </c>
      <c r="F31" s="127">
        <f t="shared" ref="F31:G34" si="1">F30+5</f>
        <v>6</v>
      </c>
      <c r="G31" s="127">
        <f t="shared" si="1"/>
        <v>10</v>
      </c>
      <c r="H31" s="127">
        <f>M30</f>
        <v>11</v>
      </c>
      <c r="I31" s="139">
        <f t="shared" ref="I31:I34" si="2">H31/30</f>
        <v>0.36666666666666664</v>
      </c>
      <c r="J31" s="139">
        <f>I31+J30</f>
        <v>0.6333333333333333</v>
      </c>
      <c r="L31" s="124">
        <v>15</v>
      </c>
      <c r="M31" s="124">
        <v>5</v>
      </c>
    </row>
    <row r="32" spans="2:17" x14ac:dyDescent="0.15">
      <c r="E32" s="127" t="s">
        <v>47</v>
      </c>
      <c r="F32" s="127">
        <f t="shared" si="1"/>
        <v>11</v>
      </c>
      <c r="G32" s="127">
        <f t="shared" si="1"/>
        <v>15</v>
      </c>
      <c r="H32" s="127">
        <f>M31</f>
        <v>5</v>
      </c>
      <c r="I32" s="139">
        <f t="shared" si="2"/>
        <v>0.16666666666666666</v>
      </c>
      <c r="J32" s="139">
        <f t="shared" ref="J32:J34" si="3">I32+J31</f>
        <v>0.79999999999999993</v>
      </c>
      <c r="L32" s="124">
        <v>20</v>
      </c>
      <c r="M32" s="124">
        <v>4</v>
      </c>
    </row>
    <row r="33" spans="1:13" x14ac:dyDescent="0.15">
      <c r="E33" s="127" t="s">
        <v>48</v>
      </c>
      <c r="F33" s="127">
        <f t="shared" si="1"/>
        <v>16</v>
      </c>
      <c r="G33" s="127">
        <f t="shared" si="1"/>
        <v>20</v>
      </c>
      <c r="H33" s="127">
        <f>M32</f>
        <v>4</v>
      </c>
      <c r="I33" s="139">
        <f t="shared" si="2"/>
        <v>0.13333333333333333</v>
      </c>
      <c r="J33" s="139">
        <f t="shared" si="3"/>
        <v>0.93333333333333324</v>
      </c>
      <c r="L33" s="124">
        <v>25</v>
      </c>
      <c r="M33" s="124">
        <v>2</v>
      </c>
    </row>
    <row r="34" spans="1:13" x14ac:dyDescent="0.15">
      <c r="E34" s="127" t="s">
        <v>49</v>
      </c>
      <c r="F34" s="127">
        <f t="shared" si="1"/>
        <v>21</v>
      </c>
      <c r="G34" s="127">
        <f t="shared" si="1"/>
        <v>25</v>
      </c>
      <c r="H34" s="127">
        <f>M33</f>
        <v>2</v>
      </c>
      <c r="I34" s="139">
        <f t="shared" si="2"/>
        <v>6.6666666666666666E-2</v>
      </c>
      <c r="J34" s="139">
        <f t="shared" si="3"/>
        <v>0.99999999999999989</v>
      </c>
      <c r="L34" s="124" t="s">
        <v>50</v>
      </c>
      <c r="M34" s="124">
        <v>0</v>
      </c>
    </row>
    <row r="42" spans="1:13" x14ac:dyDescent="0.15">
      <c r="A42" s="127"/>
    </row>
    <row r="43" spans="1:13" x14ac:dyDescent="0.15">
      <c r="A43" s="127"/>
    </row>
    <row r="44" spans="1:13" x14ac:dyDescent="0.15">
      <c r="A44" s="127"/>
    </row>
    <row r="45" spans="1:13" x14ac:dyDescent="0.15">
      <c r="A45" s="127"/>
    </row>
    <row r="46" spans="1:13" x14ac:dyDescent="0.15">
      <c r="A46" s="127"/>
    </row>
    <row r="47" spans="1:13" x14ac:dyDescent="0.15">
      <c r="A47" s="127"/>
    </row>
    <row r="48" spans="1:13" x14ac:dyDescent="0.15">
      <c r="A48" s="127"/>
    </row>
    <row r="49" spans="1:1" x14ac:dyDescent="0.15">
      <c r="A49" s="127"/>
    </row>
    <row r="50" spans="1:1" x14ac:dyDescent="0.15">
      <c r="A50" s="127"/>
    </row>
    <row r="51" spans="1:1" x14ac:dyDescent="0.15">
      <c r="A51" s="127"/>
    </row>
  </sheetData>
  <mergeCells count="16">
    <mergeCell ref="G23:M23"/>
    <mergeCell ref="G24:M24"/>
    <mergeCell ref="L26:Q27"/>
    <mergeCell ref="F14:J14"/>
    <mergeCell ref="F15:J15"/>
    <mergeCell ref="F17:M17"/>
    <mergeCell ref="F18:F19"/>
    <mergeCell ref="G18:M19"/>
    <mergeCell ref="F20:F22"/>
    <mergeCell ref="G20:M22"/>
    <mergeCell ref="B4:M6"/>
    <mergeCell ref="B8:D8"/>
    <mergeCell ref="F8:J8"/>
    <mergeCell ref="F9:J9"/>
    <mergeCell ref="F11:H11"/>
    <mergeCell ref="F12:H12"/>
  </mergeCells>
  <conditionalFormatting sqref="A1:A2">
    <cfRule type="expression" dxfId="58" priority="8">
      <formula>$A$2/$B$2&gt;=0.076</formula>
    </cfRule>
  </conditionalFormatting>
  <conditionalFormatting sqref="B1:B2">
    <cfRule type="expression" dxfId="57" priority="9">
      <formula>$A$2/$B$2&gt;=0.153</formula>
    </cfRule>
  </conditionalFormatting>
  <conditionalFormatting sqref="C1:C2">
    <cfRule type="expression" dxfId="56" priority="10">
      <formula>$A$2/$B$2&gt;=0.23</formula>
    </cfRule>
  </conditionalFormatting>
  <conditionalFormatting sqref="D1:D2">
    <cfRule type="expression" dxfId="55" priority="11">
      <formula>$A$2/$B$2&gt;=0.307</formula>
    </cfRule>
  </conditionalFormatting>
  <conditionalFormatting sqref="E1:E2">
    <cfRule type="expression" dxfId="54" priority="12">
      <formula>$A$2/$B$2&gt;=0.384</formula>
    </cfRule>
  </conditionalFormatting>
  <conditionalFormatting sqref="F1:F2">
    <cfRule type="expression" dxfId="53" priority="13">
      <formula>$A$2/$B$2&gt;=0.461</formula>
    </cfRule>
  </conditionalFormatting>
  <conditionalFormatting sqref="G1:G2">
    <cfRule type="expression" dxfId="52" priority="14">
      <formula>$A$2/$B$2&gt;=0.538</formula>
    </cfRule>
  </conditionalFormatting>
  <conditionalFormatting sqref="H1:H2">
    <cfRule type="expression" dxfId="51" priority="15">
      <formula>$A$2/$B$2&gt;=0.615</formula>
    </cfRule>
  </conditionalFormatting>
  <conditionalFormatting sqref="I1:P2">
    <cfRule type="expression" dxfId="50" priority="16">
      <formula>$A$2/$B$2&gt;=0.692</formula>
    </cfRule>
  </conditionalFormatting>
  <conditionalFormatting sqref="X1:AF1 X2:AO2 AH1:AK1 AM1:AO1">
    <cfRule type="expression" dxfId="49" priority="17">
      <formula>$A$2/$B$2&gt;=1</formula>
    </cfRule>
  </conditionalFormatting>
  <conditionalFormatting sqref="O1">
    <cfRule type="expression" dxfId="48" priority="7">
      <formula>$A$2/$B$2&gt;=0.846</formula>
    </cfRule>
  </conditionalFormatting>
  <conditionalFormatting sqref="AG1">
    <cfRule type="expression" dxfId="47" priority="6">
      <formula>$A$2/$B$2&gt;=0.846</formula>
    </cfRule>
  </conditionalFormatting>
  <conditionalFormatting sqref="AL1">
    <cfRule type="expression" dxfId="46" priority="5">
      <formula>$A$2/$B$2&gt;=0.846</formula>
    </cfRule>
  </conditionalFormatting>
  <conditionalFormatting sqref="L1">
    <cfRule type="expression" dxfId="45" priority="4">
      <formula>$A$2/$B$2&gt;=0.846</formula>
    </cfRule>
  </conditionalFormatting>
  <conditionalFormatting sqref="Q1:R2">
    <cfRule type="expression" dxfId="44" priority="3">
      <formula>$A$2/$B$2&gt;=0.846</formula>
    </cfRule>
  </conditionalFormatting>
  <conditionalFormatting sqref="P1">
    <cfRule type="expression" dxfId="43" priority="2">
      <formula>$P$1&lt;&gt;""</formula>
    </cfRule>
  </conditionalFormatting>
  <conditionalFormatting sqref="A1:O2 X1:AO2 P2:R2 Q1:R1">
    <cfRule type="expression" dxfId="42" priority="1">
      <formula>$P$1="Feedback OFF"</formula>
    </cfRule>
  </conditionalFormatting>
  <dataValidations count="1">
    <dataValidation type="list" allowBlank="1" showInputMessage="1" showErrorMessage="1" sqref="P1" xr:uid="{888FD47B-4276-4A46-AE3D-4930BBB6681D}">
      <formula1>"Feedback ON, Taunting ON, Feedback OFF"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488C-6A88-034F-A942-3F6E28B789A2}">
  <sheetPr>
    <tabColor rgb="FF4FADEA"/>
  </sheetPr>
  <dimension ref="B1:AA32"/>
  <sheetViews>
    <sheetView showGridLines="0" zoomScaleNormal="100" workbookViewId="0">
      <selection activeCell="B3" sqref="B3"/>
    </sheetView>
  </sheetViews>
  <sheetFormatPr baseColWidth="10" defaultColWidth="9.83203125" defaultRowHeight="9" x14ac:dyDescent="0.15"/>
  <cols>
    <col min="1" max="1" width="9.83203125" style="150"/>
    <col min="2" max="2" width="21.5" style="150" customWidth="1"/>
    <col min="3" max="4" width="8.6640625" style="150" bestFit="1" customWidth="1"/>
    <col min="5" max="6" width="8.6640625" style="150" customWidth="1"/>
    <col min="7" max="7" width="9.83203125" style="150" bestFit="1" customWidth="1"/>
    <col min="8" max="9" width="8.6640625" style="150" bestFit="1" customWidth="1"/>
    <col min="10" max="12" width="8.6640625" style="150" customWidth="1"/>
    <col min="13" max="13" width="12.1640625" style="150" bestFit="1" customWidth="1"/>
    <col min="14" max="14" width="17.83203125" style="150" bestFit="1" customWidth="1"/>
    <col min="15" max="17" width="17.83203125" style="150" customWidth="1"/>
    <col min="18" max="18" width="19.83203125" style="150" bestFit="1" customWidth="1"/>
    <col min="19" max="19" width="13.6640625" style="150" customWidth="1"/>
    <col min="20" max="20" width="19.5" style="150" bestFit="1" customWidth="1"/>
    <col min="21" max="21" width="18.1640625" style="150" customWidth="1"/>
    <col min="22" max="16384" width="9.83203125" style="150"/>
  </cols>
  <sheetData>
    <row r="1" spans="2:27" s="149" customFormat="1" x14ac:dyDescent="0.15"/>
    <row r="2" spans="2:27" s="149" customFormat="1" x14ac:dyDescent="0.15"/>
    <row r="3" spans="2:27" s="150" customFormat="1" x14ac:dyDescent="0.15">
      <c r="B3" s="151"/>
      <c r="C3" s="151"/>
      <c r="D3" s="151"/>
      <c r="E3" s="151"/>
      <c r="F3" s="151"/>
      <c r="G3" s="151"/>
      <c r="H3" s="151"/>
      <c r="I3" s="151"/>
      <c r="J3" s="151"/>
      <c r="K3" s="151"/>
      <c r="L3" s="151"/>
      <c r="M3" s="151"/>
      <c r="N3" s="151"/>
      <c r="O3" s="151"/>
      <c r="P3" s="151"/>
      <c r="Q3" s="151"/>
      <c r="R3" s="151"/>
      <c r="S3" s="151"/>
      <c r="T3" s="151"/>
      <c r="U3" s="151"/>
    </row>
    <row r="4" spans="2:27" s="150" customFormat="1" x14ac:dyDescent="0.15">
      <c r="B4" s="152">
        <v>0</v>
      </c>
      <c r="C4" s="151"/>
      <c r="D4" s="151"/>
      <c r="E4" s="151"/>
      <c r="F4" s="151"/>
      <c r="G4" s="151"/>
      <c r="H4" s="151"/>
      <c r="I4" s="151"/>
      <c r="J4" s="151"/>
      <c r="K4" s="151"/>
      <c r="L4" s="151"/>
      <c r="M4" s="151"/>
      <c r="N4" s="151"/>
      <c r="O4" s="151"/>
      <c r="P4" s="151"/>
      <c r="Q4" s="151"/>
      <c r="R4" s="151"/>
      <c r="S4" s="151"/>
      <c r="T4" s="151"/>
      <c r="U4" s="151"/>
    </row>
    <row r="5" spans="2:27" s="150" customFormat="1" ht="16" customHeight="1" x14ac:dyDescent="0.15">
      <c r="B5" s="151"/>
      <c r="C5" s="151"/>
      <c r="D5" s="151"/>
      <c r="E5" s="151"/>
      <c r="F5" s="151"/>
      <c r="G5" s="151"/>
      <c r="H5" s="151"/>
      <c r="I5" s="151"/>
      <c r="J5" s="151"/>
      <c r="K5" s="151"/>
      <c r="L5" s="151"/>
      <c r="M5" s="151"/>
      <c r="N5" s="151"/>
      <c r="O5" s="151"/>
      <c r="P5" s="151"/>
      <c r="Q5" s="151"/>
      <c r="R5" s="151"/>
      <c r="S5" s="151"/>
      <c r="T5" s="151"/>
      <c r="U5" s="151"/>
      <c r="W5" s="151"/>
      <c r="X5" s="151"/>
      <c r="Y5" s="151"/>
      <c r="Z5" s="151"/>
      <c r="AA5" s="151"/>
    </row>
    <row r="7" spans="2:27" s="150" customFormat="1" x14ac:dyDescent="0.15">
      <c r="B7" s="157">
        <v>0</v>
      </c>
      <c r="C7" s="157"/>
      <c r="D7" s="157"/>
      <c r="E7" s="157"/>
      <c r="F7" s="157"/>
      <c r="G7" s="157"/>
      <c r="H7" s="157"/>
      <c r="I7" s="157"/>
      <c r="J7" s="157"/>
      <c r="K7" s="157"/>
      <c r="L7" s="157"/>
      <c r="M7" s="157"/>
      <c r="N7" s="157"/>
      <c r="O7" s="157"/>
      <c r="P7" s="157"/>
      <c r="Q7" s="157"/>
      <c r="R7" s="157"/>
      <c r="S7" s="157"/>
      <c r="T7" s="157"/>
      <c r="U7" s="157"/>
    </row>
    <row r="8" spans="2:27" s="150" customFormat="1" x14ac:dyDescent="0.15">
      <c r="C8" s="158">
        <v>0</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row>
    <row r="9" spans="2:27" s="150" customFormat="1" x14ac:dyDescent="0.15">
      <c r="B9" s="159">
        <v>0</v>
      </c>
      <c r="C9" s="160">
        <v>0</v>
      </c>
      <c r="D9" s="160">
        <v>0</v>
      </c>
      <c r="E9" s="160">
        <v>0</v>
      </c>
      <c r="F9" s="160">
        <v>0</v>
      </c>
      <c r="G9" s="160">
        <v>0</v>
      </c>
      <c r="H9" s="160">
        <v>0</v>
      </c>
      <c r="I9" s="160">
        <v>0</v>
      </c>
      <c r="J9" s="160">
        <v>0</v>
      </c>
      <c r="K9" s="160">
        <v>0</v>
      </c>
      <c r="L9" s="160">
        <v>0</v>
      </c>
      <c r="M9" s="160">
        <v>0</v>
      </c>
      <c r="N9" s="160">
        <v>0</v>
      </c>
      <c r="O9" s="160"/>
      <c r="P9" s="160">
        <v>0</v>
      </c>
      <c r="Q9" s="160"/>
      <c r="R9" s="160">
        <v>0</v>
      </c>
      <c r="S9" s="160"/>
      <c r="T9" s="161">
        <v>0</v>
      </c>
      <c r="U9" s="161">
        <v>0</v>
      </c>
    </row>
    <row r="10" spans="2:27" s="150" customFormat="1" x14ac:dyDescent="0.15">
      <c r="B10" s="157"/>
      <c r="C10" s="157"/>
      <c r="D10" s="157"/>
      <c r="E10" s="157"/>
      <c r="F10" s="157"/>
      <c r="G10" s="157"/>
      <c r="H10" s="157"/>
      <c r="I10" s="157"/>
      <c r="J10" s="157"/>
      <c r="K10" s="157"/>
      <c r="L10" s="157"/>
      <c r="M10" s="157"/>
      <c r="N10" s="157"/>
      <c r="O10" s="157"/>
      <c r="P10" s="157"/>
      <c r="Q10" s="157"/>
      <c r="R10" s="157"/>
      <c r="S10" s="157"/>
      <c r="T10" s="157"/>
      <c r="U10" s="157"/>
    </row>
    <row r="11" spans="2:27" s="150" customFormat="1" x14ac:dyDescent="0.15">
      <c r="B11" s="150">
        <v>0</v>
      </c>
      <c r="C11" s="162">
        <v>0</v>
      </c>
      <c r="D11" s="162">
        <v>0</v>
      </c>
      <c r="E11" s="162">
        <v>0</v>
      </c>
      <c r="F11" s="162">
        <v>0</v>
      </c>
      <c r="G11" s="162">
        <v>0</v>
      </c>
      <c r="H11" s="162">
        <v>0</v>
      </c>
      <c r="I11" s="162">
        <v>0</v>
      </c>
      <c r="J11" s="162">
        <v>0</v>
      </c>
      <c r="K11" s="162">
        <v>0</v>
      </c>
      <c r="L11" s="162">
        <v>0</v>
      </c>
      <c r="M11" s="162">
        <v>0</v>
      </c>
      <c r="N11" s="162">
        <v>1</v>
      </c>
      <c r="O11" s="163">
        <v>1</v>
      </c>
      <c r="P11" s="162">
        <v>1</v>
      </c>
      <c r="Q11" s="163">
        <v>1</v>
      </c>
      <c r="R11" s="162">
        <v>1</v>
      </c>
      <c r="S11" s="163">
        <v>1</v>
      </c>
      <c r="T11" s="164">
        <v>1</v>
      </c>
      <c r="U11" s="155">
        <v>1</v>
      </c>
    </row>
    <row r="12" spans="2:27" s="150" customFormat="1" x14ac:dyDescent="0.15">
      <c r="B12" s="150">
        <v>0</v>
      </c>
      <c r="C12" s="162">
        <v>0</v>
      </c>
      <c r="D12" s="162">
        <v>0</v>
      </c>
      <c r="E12" s="162">
        <v>0</v>
      </c>
      <c r="F12" s="162">
        <v>0</v>
      </c>
      <c r="G12" s="162">
        <v>0</v>
      </c>
      <c r="H12" s="162">
        <v>0</v>
      </c>
      <c r="I12" s="162">
        <v>0</v>
      </c>
      <c r="J12" s="162">
        <v>0</v>
      </c>
      <c r="K12" s="162">
        <v>0</v>
      </c>
      <c r="L12" s="162">
        <v>0</v>
      </c>
      <c r="M12" s="162">
        <v>0</v>
      </c>
      <c r="N12" s="162">
        <v>1</v>
      </c>
      <c r="O12" s="163">
        <v>1</v>
      </c>
      <c r="P12" s="162">
        <v>1</v>
      </c>
      <c r="Q12" s="163">
        <v>1</v>
      </c>
      <c r="R12" s="162">
        <v>1</v>
      </c>
      <c r="S12" s="163">
        <v>1</v>
      </c>
      <c r="T12" s="164">
        <v>1</v>
      </c>
      <c r="U12" s="155">
        <v>1</v>
      </c>
    </row>
    <row r="13" spans="2:27" s="150" customFormat="1" x14ac:dyDescent="0.15">
      <c r="B13" s="150">
        <v>0</v>
      </c>
      <c r="C13" s="162">
        <v>0</v>
      </c>
      <c r="D13" s="162">
        <v>0</v>
      </c>
      <c r="E13" s="162">
        <v>0</v>
      </c>
      <c r="F13" s="162">
        <v>0</v>
      </c>
      <c r="G13" s="162">
        <v>0</v>
      </c>
      <c r="H13" s="162">
        <v>0</v>
      </c>
      <c r="I13" s="162">
        <v>0</v>
      </c>
      <c r="J13" s="162">
        <v>0</v>
      </c>
      <c r="K13" s="162">
        <v>0</v>
      </c>
      <c r="L13" s="162">
        <v>0</v>
      </c>
      <c r="M13" s="162">
        <v>0</v>
      </c>
      <c r="N13" s="162">
        <v>0</v>
      </c>
      <c r="O13" s="163">
        <v>0</v>
      </c>
      <c r="P13" s="162">
        <v>0</v>
      </c>
      <c r="Q13" s="163">
        <v>0</v>
      </c>
      <c r="R13" s="162">
        <v>0</v>
      </c>
      <c r="S13" s="163">
        <v>0</v>
      </c>
      <c r="T13" s="164">
        <v>0</v>
      </c>
      <c r="U13" s="155">
        <v>0</v>
      </c>
    </row>
    <row r="14" spans="2:27" s="150" customFormat="1" x14ac:dyDescent="0.15">
      <c r="B14" s="150">
        <v>0</v>
      </c>
      <c r="C14" s="162">
        <v>0</v>
      </c>
      <c r="D14" s="162">
        <v>0</v>
      </c>
      <c r="E14" s="162">
        <v>0</v>
      </c>
      <c r="F14" s="162">
        <v>0</v>
      </c>
      <c r="G14" s="162">
        <v>0</v>
      </c>
      <c r="H14" s="162">
        <v>0</v>
      </c>
      <c r="I14" s="162">
        <v>0</v>
      </c>
      <c r="J14" s="162">
        <v>0</v>
      </c>
      <c r="K14" s="162">
        <v>0</v>
      </c>
      <c r="L14" s="162">
        <v>0</v>
      </c>
      <c r="M14" s="162">
        <v>0</v>
      </c>
      <c r="N14" s="162">
        <v>0</v>
      </c>
      <c r="O14" s="163">
        <v>0</v>
      </c>
      <c r="P14" s="162">
        <v>0</v>
      </c>
      <c r="Q14" s="163">
        <v>0</v>
      </c>
      <c r="R14" s="162">
        <v>0</v>
      </c>
      <c r="S14" s="163">
        <v>0</v>
      </c>
      <c r="T14" s="164">
        <v>0</v>
      </c>
      <c r="U14" s="155">
        <v>0</v>
      </c>
    </row>
    <row r="15" spans="2:27" s="150" customFormat="1" x14ac:dyDescent="0.15">
      <c r="B15" s="150">
        <v>0</v>
      </c>
      <c r="C15" s="162">
        <v>0</v>
      </c>
      <c r="D15" s="162">
        <v>0</v>
      </c>
      <c r="E15" s="162">
        <v>0</v>
      </c>
      <c r="F15" s="162">
        <v>0</v>
      </c>
      <c r="G15" s="162">
        <v>0</v>
      </c>
      <c r="H15" s="162">
        <v>0</v>
      </c>
      <c r="I15" s="162">
        <v>0</v>
      </c>
      <c r="J15" s="162">
        <v>0</v>
      </c>
      <c r="K15" s="162">
        <v>0</v>
      </c>
      <c r="L15" s="162">
        <v>0</v>
      </c>
      <c r="M15" s="162">
        <v>0</v>
      </c>
      <c r="N15" s="162">
        <v>0</v>
      </c>
      <c r="O15" s="163">
        <v>0</v>
      </c>
      <c r="P15" s="162">
        <v>0</v>
      </c>
      <c r="Q15" s="163">
        <v>0</v>
      </c>
      <c r="R15" s="162">
        <v>0</v>
      </c>
      <c r="S15" s="163">
        <v>0</v>
      </c>
      <c r="T15" s="164">
        <v>0</v>
      </c>
      <c r="U15" s="155">
        <v>0</v>
      </c>
    </row>
    <row r="16" spans="2:27" s="150" customFormat="1" x14ac:dyDescent="0.15">
      <c r="B16" s="150">
        <v>0</v>
      </c>
      <c r="C16" s="162">
        <v>0</v>
      </c>
      <c r="D16" s="162">
        <v>0</v>
      </c>
      <c r="E16" s="162">
        <v>0</v>
      </c>
      <c r="F16" s="162">
        <v>0</v>
      </c>
      <c r="G16" s="162">
        <v>0</v>
      </c>
      <c r="H16" s="162">
        <v>0</v>
      </c>
      <c r="I16" s="162">
        <v>0</v>
      </c>
      <c r="J16" s="162">
        <v>0</v>
      </c>
      <c r="K16" s="162">
        <v>0</v>
      </c>
      <c r="L16" s="162">
        <v>0</v>
      </c>
      <c r="M16" s="162">
        <v>0</v>
      </c>
      <c r="N16" s="162">
        <v>0</v>
      </c>
      <c r="O16" s="163">
        <v>0</v>
      </c>
      <c r="P16" s="162">
        <v>0</v>
      </c>
      <c r="Q16" s="163">
        <v>0</v>
      </c>
      <c r="R16" s="162">
        <v>0</v>
      </c>
      <c r="S16" s="163">
        <v>0</v>
      </c>
      <c r="T16" s="164">
        <v>0</v>
      </c>
      <c r="U16" s="155">
        <v>0</v>
      </c>
    </row>
    <row r="17" spans="2:21" s="150" customFormat="1" x14ac:dyDescent="0.15">
      <c r="B17" s="150">
        <v>0</v>
      </c>
      <c r="C17" s="162">
        <v>0</v>
      </c>
      <c r="D17" s="162">
        <v>0</v>
      </c>
      <c r="E17" s="162">
        <v>0</v>
      </c>
      <c r="F17" s="162">
        <v>0</v>
      </c>
      <c r="G17" s="162">
        <v>0</v>
      </c>
      <c r="H17" s="162">
        <v>0</v>
      </c>
      <c r="I17" s="162">
        <v>0</v>
      </c>
      <c r="J17" s="162">
        <v>0</v>
      </c>
      <c r="K17" s="162">
        <v>0</v>
      </c>
      <c r="L17" s="162">
        <v>0</v>
      </c>
      <c r="M17" s="162">
        <v>0</v>
      </c>
      <c r="N17" s="162">
        <v>0</v>
      </c>
      <c r="O17" s="163">
        <v>0</v>
      </c>
      <c r="P17" s="162">
        <v>0</v>
      </c>
      <c r="Q17" s="163">
        <v>0</v>
      </c>
      <c r="R17" s="162">
        <v>0</v>
      </c>
      <c r="S17" s="163">
        <v>0</v>
      </c>
      <c r="T17" s="164">
        <v>0</v>
      </c>
      <c r="U17" s="155">
        <v>0</v>
      </c>
    </row>
    <row r="18" spans="2:21" s="150" customFormat="1" x14ac:dyDescent="0.15">
      <c r="B18" s="150">
        <v>0</v>
      </c>
      <c r="C18" s="162">
        <v>0</v>
      </c>
      <c r="D18" s="162">
        <v>0</v>
      </c>
      <c r="E18" s="162">
        <v>0</v>
      </c>
      <c r="F18" s="162">
        <v>0</v>
      </c>
      <c r="G18" s="162">
        <v>0</v>
      </c>
      <c r="H18" s="162">
        <v>0</v>
      </c>
      <c r="I18" s="162">
        <v>0</v>
      </c>
      <c r="J18" s="162">
        <v>0</v>
      </c>
      <c r="K18" s="162">
        <v>0</v>
      </c>
      <c r="L18" s="162">
        <v>0</v>
      </c>
      <c r="M18" s="162">
        <v>0</v>
      </c>
      <c r="N18" s="162">
        <v>0</v>
      </c>
      <c r="O18" s="163">
        <v>0</v>
      </c>
      <c r="P18" s="162">
        <v>0</v>
      </c>
      <c r="Q18" s="163">
        <v>0</v>
      </c>
      <c r="R18" s="162">
        <v>0</v>
      </c>
      <c r="S18" s="163">
        <v>0</v>
      </c>
      <c r="T18" s="164">
        <v>0</v>
      </c>
      <c r="U18" s="155">
        <v>0</v>
      </c>
    </row>
    <row r="19" spans="2:21" s="150" customFormat="1" x14ac:dyDescent="0.15">
      <c r="B19" s="150">
        <v>0</v>
      </c>
      <c r="C19" s="162">
        <v>0</v>
      </c>
      <c r="D19" s="162">
        <v>0</v>
      </c>
      <c r="E19" s="162">
        <v>0</v>
      </c>
      <c r="F19" s="162">
        <v>0</v>
      </c>
      <c r="G19" s="162">
        <v>0</v>
      </c>
      <c r="H19" s="162">
        <v>0</v>
      </c>
      <c r="I19" s="162">
        <v>0</v>
      </c>
      <c r="J19" s="162">
        <v>0</v>
      </c>
      <c r="K19" s="162">
        <v>0</v>
      </c>
      <c r="L19" s="162">
        <v>0</v>
      </c>
      <c r="M19" s="162">
        <v>0</v>
      </c>
      <c r="N19" s="162">
        <v>0</v>
      </c>
      <c r="O19" s="163">
        <v>0</v>
      </c>
      <c r="P19" s="162">
        <v>0</v>
      </c>
      <c r="Q19" s="163">
        <v>0</v>
      </c>
      <c r="R19" s="162">
        <v>0</v>
      </c>
      <c r="S19" s="163">
        <v>0</v>
      </c>
      <c r="T19" s="164">
        <v>0</v>
      </c>
      <c r="U19" s="155">
        <v>0</v>
      </c>
    </row>
    <row r="20" spans="2:21" s="150" customFormat="1" x14ac:dyDescent="0.15">
      <c r="B20" s="150">
        <v>0</v>
      </c>
      <c r="C20" s="162">
        <v>0</v>
      </c>
      <c r="D20" s="162">
        <v>0</v>
      </c>
      <c r="E20" s="162">
        <v>0</v>
      </c>
      <c r="F20" s="162">
        <v>0</v>
      </c>
      <c r="G20" s="162">
        <v>0</v>
      </c>
      <c r="H20" s="162">
        <v>0</v>
      </c>
      <c r="I20" s="162">
        <v>0</v>
      </c>
      <c r="J20" s="162">
        <v>0</v>
      </c>
      <c r="K20" s="162">
        <v>0</v>
      </c>
      <c r="L20" s="162">
        <v>0</v>
      </c>
      <c r="M20" s="162">
        <v>0</v>
      </c>
      <c r="N20" s="162">
        <v>0</v>
      </c>
      <c r="O20" s="163">
        <v>0</v>
      </c>
      <c r="P20" s="162">
        <v>0</v>
      </c>
      <c r="Q20" s="163">
        <v>0</v>
      </c>
      <c r="R20" s="162">
        <v>0</v>
      </c>
      <c r="S20" s="163">
        <v>0</v>
      </c>
      <c r="T20" s="164">
        <v>0</v>
      </c>
      <c r="U20" s="155">
        <v>0</v>
      </c>
    </row>
    <row r="21" spans="2:21" s="150" customFormat="1" x14ac:dyDescent="0.15">
      <c r="B21" s="150">
        <v>0</v>
      </c>
      <c r="C21" s="162">
        <v>0</v>
      </c>
      <c r="D21" s="162">
        <v>0</v>
      </c>
      <c r="E21" s="162">
        <v>0</v>
      </c>
      <c r="F21" s="162">
        <v>0</v>
      </c>
      <c r="G21" s="162">
        <v>0</v>
      </c>
      <c r="H21" s="162">
        <v>0</v>
      </c>
      <c r="I21" s="162">
        <v>0</v>
      </c>
      <c r="J21" s="162">
        <v>0</v>
      </c>
      <c r="K21" s="162">
        <v>0</v>
      </c>
      <c r="L21" s="162">
        <v>0</v>
      </c>
      <c r="M21" s="162">
        <v>0</v>
      </c>
      <c r="N21" s="162">
        <v>0</v>
      </c>
      <c r="O21" s="163">
        <v>0</v>
      </c>
      <c r="P21" s="162">
        <v>0</v>
      </c>
      <c r="Q21" s="163">
        <v>0</v>
      </c>
      <c r="R21" s="162">
        <v>0</v>
      </c>
      <c r="S21" s="163">
        <v>0</v>
      </c>
      <c r="T21" s="164">
        <v>0</v>
      </c>
      <c r="U21" s="155">
        <v>0</v>
      </c>
    </row>
    <row r="22" spans="2:21" s="150" customFormat="1" x14ac:dyDescent="0.15">
      <c r="B22" s="150">
        <v>0</v>
      </c>
      <c r="C22" s="162">
        <v>0</v>
      </c>
      <c r="D22" s="162">
        <v>0</v>
      </c>
      <c r="E22" s="162">
        <v>0</v>
      </c>
      <c r="F22" s="162">
        <v>0</v>
      </c>
      <c r="G22" s="162">
        <v>0</v>
      </c>
      <c r="H22" s="162">
        <v>0</v>
      </c>
      <c r="I22" s="162">
        <v>0</v>
      </c>
      <c r="J22" s="162">
        <v>0</v>
      </c>
      <c r="K22" s="162">
        <v>0</v>
      </c>
      <c r="L22" s="162">
        <v>0</v>
      </c>
      <c r="M22" s="162">
        <v>0</v>
      </c>
      <c r="N22" s="162">
        <v>0</v>
      </c>
      <c r="O22" s="163">
        <v>0</v>
      </c>
      <c r="P22" s="162">
        <v>0</v>
      </c>
      <c r="Q22" s="163">
        <v>0</v>
      </c>
      <c r="R22" s="162">
        <v>0</v>
      </c>
      <c r="S22" s="163">
        <v>0</v>
      </c>
      <c r="T22" s="164">
        <v>0</v>
      </c>
      <c r="U22" s="155">
        <v>0</v>
      </c>
    </row>
    <row r="23" spans="2:21" s="150" customFormat="1" x14ac:dyDescent="0.15">
      <c r="B23" s="150">
        <v>0</v>
      </c>
      <c r="C23" s="162">
        <v>0</v>
      </c>
      <c r="D23" s="162">
        <v>0</v>
      </c>
      <c r="E23" s="162">
        <v>0</v>
      </c>
      <c r="F23" s="162">
        <v>0</v>
      </c>
      <c r="G23" s="162">
        <v>0</v>
      </c>
      <c r="H23" s="162">
        <v>0</v>
      </c>
      <c r="I23" s="162">
        <v>0</v>
      </c>
      <c r="J23" s="162">
        <v>0</v>
      </c>
      <c r="K23" s="162">
        <v>0</v>
      </c>
      <c r="L23" s="162">
        <v>0</v>
      </c>
      <c r="M23" s="162">
        <v>0</v>
      </c>
      <c r="N23" s="162">
        <v>0</v>
      </c>
      <c r="O23" s="163">
        <v>0</v>
      </c>
      <c r="P23" s="162">
        <v>0</v>
      </c>
      <c r="Q23" s="163">
        <v>0</v>
      </c>
      <c r="R23" s="162">
        <v>0</v>
      </c>
      <c r="S23" s="163">
        <v>0</v>
      </c>
      <c r="T23" s="164">
        <v>0</v>
      </c>
      <c r="U23" s="155">
        <v>0</v>
      </c>
    </row>
    <row r="24" spans="2:21" s="150" customFormat="1" x14ac:dyDescent="0.15">
      <c r="B24" s="150">
        <v>0</v>
      </c>
      <c r="C24" s="162">
        <v>0</v>
      </c>
      <c r="D24" s="162">
        <v>0</v>
      </c>
      <c r="E24" s="162">
        <v>0</v>
      </c>
      <c r="F24" s="162">
        <v>0</v>
      </c>
      <c r="G24" s="162">
        <v>0</v>
      </c>
      <c r="H24" s="162">
        <v>0</v>
      </c>
      <c r="I24" s="162">
        <v>0</v>
      </c>
      <c r="J24" s="162">
        <v>0</v>
      </c>
      <c r="K24" s="162">
        <v>0</v>
      </c>
      <c r="L24" s="162">
        <v>0</v>
      </c>
      <c r="M24" s="162">
        <v>0</v>
      </c>
      <c r="N24" s="162">
        <v>0</v>
      </c>
      <c r="O24" s="163">
        <v>0</v>
      </c>
      <c r="P24" s="162">
        <v>0</v>
      </c>
      <c r="Q24" s="163">
        <v>0</v>
      </c>
      <c r="R24" s="162">
        <v>0</v>
      </c>
      <c r="S24" s="163">
        <v>0</v>
      </c>
      <c r="T24" s="164">
        <v>0</v>
      </c>
      <c r="U24" s="155">
        <v>0</v>
      </c>
    </row>
    <row r="25" spans="2:21" s="150" customFormat="1" x14ac:dyDescent="0.15">
      <c r="B25" s="150">
        <v>0</v>
      </c>
      <c r="C25" s="162">
        <v>0</v>
      </c>
      <c r="D25" s="162">
        <v>0</v>
      </c>
      <c r="E25" s="162">
        <v>0</v>
      </c>
      <c r="F25" s="162">
        <v>0</v>
      </c>
      <c r="G25" s="162">
        <v>0</v>
      </c>
      <c r="H25" s="162">
        <v>0</v>
      </c>
      <c r="I25" s="162">
        <v>0</v>
      </c>
      <c r="J25" s="162">
        <v>0</v>
      </c>
      <c r="K25" s="162">
        <v>0</v>
      </c>
      <c r="L25" s="162">
        <v>0</v>
      </c>
      <c r="M25" s="162">
        <v>0</v>
      </c>
      <c r="N25" s="162">
        <v>0</v>
      </c>
      <c r="O25" s="163">
        <v>0</v>
      </c>
      <c r="P25" s="162">
        <v>0</v>
      </c>
      <c r="Q25" s="163">
        <v>0</v>
      </c>
      <c r="R25" s="162">
        <v>0</v>
      </c>
      <c r="S25" s="163">
        <v>0</v>
      </c>
      <c r="T25" s="164">
        <v>0</v>
      </c>
      <c r="U25" s="155">
        <v>0</v>
      </c>
    </row>
    <row r="26" spans="2:21" s="150" customFormat="1" x14ac:dyDescent="0.15">
      <c r="B26" s="150">
        <v>0</v>
      </c>
      <c r="C26" s="162">
        <v>0</v>
      </c>
      <c r="D26" s="162">
        <v>0</v>
      </c>
      <c r="E26" s="162">
        <v>0</v>
      </c>
      <c r="F26" s="162">
        <v>0</v>
      </c>
      <c r="G26" s="162">
        <v>0</v>
      </c>
      <c r="H26" s="162">
        <v>0</v>
      </c>
      <c r="I26" s="162">
        <v>0</v>
      </c>
      <c r="J26" s="162">
        <v>0</v>
      </c>
      <c r="K26" s="162">
        <v>0</v>
      </c>
      <c r="L26" s="162">
        <v>0</v>
      </c>
      <c r="M26" s="162">
        <v>0</v>
      </c>
      <c r="N26" s="162">
        <v>0</v>
      </c>
      <c r="O26" s="163">
        <v>0</v>
      </c>
      <c r="P26" s="162">
        <v>0</v>
      </c>
      <c r="Q26" s="163">
        <v>0</v>
      </c>
      <c r="R26" s="162">
        <v>0</v>
      </c>
      <c r="S26" s="163">
        <v>0</v>
      </c>
      <c r="T26" s="164">
        <v>0</v>
      </c>
      <c r="U26" s="155">
        <v>0</v>
      </c>
    </row>
    <row r="27" spans="2:21" s="150" customFormat="1" x14ac:dyDescent="0.15">
      <c r="B27" s="150">
        <v>0</v>
      </c>
      <c r="C27" s="162">
        <v>0</v>
      </c>
      <c r="D27" s="162">
        <v>0</v>
      </c>
      <c r="E27" s="162">
        <v>0</v>
      </c>
      <c r="F27" s="162">
        <v>0</v>
      </c>
      <c r="G27" s="162">
        <v>0</v>
      </c>
      <c r="H27" s="162">
        <v>0</v>
      </c>
      <c r="I27" s="162">
        <v>0</v>
      </c>
      <c r="J27" s="162">
        <v>0</v>
      </c>
      <c r="K27" s="162">
        <v>0</v>
      </c>
      <c r="L27" s="162">
        <v>0</v>
      </c>
      <c r="M27" s="162">
        <v>0</v>
      </c>
      <c r="N27" s="162">
        <v>1</v>
      </c>
      <c r="O27" s="163">
        <v>1</v>
      </c>
      <c r="P27" s="162">
        <v>1</v>
      </c>
      <c r="Q27" s="163">
        <v>1</v>
      </c>
      <c r="R27" s="162">
        <v>1</v>
      </c>
      <c r="S27" s="163">
        <v>1</v>
      </c>
      <c r="T27" s="164">
        <v>1</v>
      </c>
      <c r="U27" s="155">
        <v>1</v>
      </c>
    </row>
    <row r="28" spans="2:21" s="150" customFormat="1" x14ac:dyDescent="0.15">
      <c r="C28" s="153"/>
      <c r="D28" s="153"/>
      <c r="E28" s="153"/>
      <c r="F28" s="153"/>
      <c r="G28" s="153"/>
      <c r="H28" s="153"/>
      <c r="I28" s="153"/>
      <c r="J28" s="153"/>
      <c r="K28" s="153"/>
      <c r="L28" s="153"/>
      <c r="M28" s="154">
        <v>0</v>
      </c>
      <c r="N28" s="165">
        <v>1</v>
      </c>
      <c r="O28" s="163">
        <v>1</v>
      </c>
      <c r="P28" s="165">
        <v>0</v>
      </c>
      <c r="Q28" s="163">
        <v>0</v>
      </c>
      <c r="R28" s="165">
        <v>0</v>
      </c>
      <c r="S28" s="163">
        <v>0</v>
      </c>
      <c r="T28" s="163">
        <v>1</v>
      </c>
    </row>
    <row r="29" spans="2:21" s="150" customFormat="1" x14ac:dyDescent="0.15">
      <c r="B29" s="166">
        <v>0</v>
      </c>
      <c r="C29" s="166"/>
    </row>
    <row r="30" spans="2:21" s="150" customFormat="1" x14ac:dyDescent="0.15">
      <c r="B30" s="155">
        <v>0</v>
      </c>
      <c r="C30" s="156">
        <v>0</v>
      </c>
    </row>
    <row r="31" spans="2:21" s="150" customFormat="1" x14ac:dyDescent="0.15">
      <c r="B31" s="155">
        <v>0</v>
      </c>
      <c r="C31" s="156">
        <v>0</v>
      </c>
    </row>
    <row r="32" spans="2:21" s="150" customFormat="1" x14ac:dyDescent="0.15">
      <c r="B32" s="155">
        <v>0</v>
      </c>
      <c r="C32" s="156">
        <v>0</v>
      </c>
    </row>
  </sheetData>
  <mergeCells count="3">
    <mergeCell ref="B7:U7"/>
    <mergeCell ref="B10:U10"/>
    <mergeCell ref="B29:C2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AC79-5ECF-6044-9012-09220B59EC77}">
  <sheetPr>
    <tabColor rgb="FF4FADEA"/>
  </sheetPr>
  <dimension ref="A1:AA32"/>
  <sheetViews>
    <sheetView showGridLines="0" zoomScaleNormal="100" workbookViewId="0">
      <selection activeCell="N11" sqref="N11"/>
    </sheetView>
  </sheetViews>
  <sheetFormatPr baseColWidth="10" defaultColWidth="9.83203125" defaultRowHeight="9" x14ac:dyDescent="0.15"/>
  <cols>
    <col min="1" max="1" width="9.83203125" style="150"/>
    <col min="2" max="2" width="21.5" style="150" customWidth="1"/>
    <col min="3" max="4" width="8.6640625" style="150" bestFit="1" customWidth="1"/>
    <col min="5" max="6" width="8.6640625" style="150" customWidth="1"/>
    <col min="7" max="7" width="9.83203125" style="150" bestFit="1" customWidth="1"/>
    <col min="8" max="9" width="8.6640625" style="150" bestFit="1" customWidth="1"/>
    <col min="10" max="12" width="8.6640625" style="150" customWidth="1"/>
    <col min="13" max="13" width="12.1640625" style="150" bestFit="1" customWidth="1"/>
    <col min="14" max="14" width="17.83203125" style="150" bestFit="1" customWidth="1"/>
    <col min="15" max="17" width="17.83203125" style="150" customWidth="1"/>
    <col min="18" max="18" width="19.83203125" style="150" bestFit="1" customWidth="1"/>
    <col min="19" max="19" width="13.6640625" style="150" customWidth="1"/>
    <col min="20" max="20" width="19.5" style="150" bestFit="1" customWidth="1"/>
    <col min="21" max="21" width="18.1640625" style="150" customWidth="1"/>
    <col min="22" max="16384" width="9.83203125" style="150"/>
  </cols>
  <sheetData>
    <row r="1" spans="1:27" s="149" customFormat="1" x14ac:dyDescent="0.15">
      <c r="I1" s="149" t="s">
        <v>330</v>
      </c>
    </row>
    <row r="2" spans="1:27" s="149" customFormat="1" x14ac:dyDescent="0.15">
      <c r="A2" s="167">
        <f ca="1">IF('Weighted Average'!$D$2="DRAGGING CELLS IS NOT PERMITTED. PLEASE UNDO LAST ACTION!!",0,IF('Weighted Average'!$P$1&lt;&gt;"Feedback OFF",IF(Scoreboard!$F$22="",SUMIFS('Weighted AveragePT'!A3:$AL$32, 'Weighted AveragePT'!A3:$AL$32, "&gt;0", 'Weighted AverageSC'!A3:$AL$32, "PerfectMsg")+ABS(SUMIFS('Weighted AveragePT'!A3:$AL$32, 'Weighted AveragePT'!A3:$AL$32, "&lt;0", 'Weighted AverageSC'!A3:$AL$32, "PerfectMsg")),0),0))</f>
        <v>0</v>
      </c>
      <c r="B2" s="167">
        <f>SUMIF('Weighted AveragePT'!A3:$AL$32,"&gt;0")</f>
        <v>27</v>
      </c>
    </row>
    <row r="3" spans="1:27" x14ac:dyDescent="0.15">
      <c r="B3" s="151"/>
      <c r="C3" s="151"/>
      <c r="D3" s="151"/>
      <c r="E3" s="151"/>
      <c r="F3" s="151"/>
      <c r="G3" s="151"/>
      <c r="H3" s="151"/>
      <c r="I3" s="151"/>
      <c r="J3" s="151"/>
      <c r="K3" s="151"/>
      <c r="L3" s="151"/>
      <c r="M3" s="151"/>
      <c r="N3" s="151"/>
      <c r="O3" s="151"/>
      <c r="P3" s="151"/>
      <c r="Q3" s="151"/>
      <c r="R3" s="151"/>
      <c r="S3" s="151"/>
      <c r="T3" s="151"/>
      <c r="U3" s="151"/>
    </row>
    <row r="4" spans="1:27" x14ac:dyDescent="0.15">
      <c r="B4" s="152">
        <v>0</v>
      </c>
      <c r="C4" s="151"/>
      <c r="D4" s="151"/>
      <c r="E4" s="151"/>
      <c r="F4" s="151"/>
      <c r="G4" s="151"/>
      <c r="H4" s="151"/>
      <c r="I4" s="151"/>
      <c r="J4" s="151"/>
      <c r="K4" s="151"/>
      <c r="L4" s="151"/>
      <c r="M4" s="151"/>
      <c r="N4" s="151"/>
      <c r="O4" s="151"/>
      <c r="P4" s="151"/>
      <c r="Q4" s="151"/>
      <c r="R4" s="151"/>
      <c r="S4" s="151"/>
      <c r="T4" s="151"/>
      <c r="U4" s="151"/>
    </row>
    <row r="5" spans="1:27" ht="16" customHeight="1" x14ac:dyDescent="0.15">
      <c r="B5" s="151"/>
      <c r="C5" s="151"/>
      <c r="D5" s="151"/>
      <c r="E5" s="151"/>
      <c r="F5" s="151"/>
      <c r="G5" s="151"/>
      <c r="H5" s="151"/>
      <c r="I5" s="151"/>
      <c r="J5" s="151"/>
      <c r="K5" s="151"/>
      <c r="L5" s="151"/>
      <c r="M5" s="151"/>
      <c r="N5" s="151"/>
      <c r="O5" s="151"/>
      <c r="P5" s="151"/>
      <c r="Q5" s="151"/>
      <c r="R5" s="151"/>
      <c r="S5" s="151"/>
      <c r="T5" s="151"/>
      <c r="U5" s="151"/>
      <c r="W5" s="151"/>
      <c r="X5" s="151"/>
      <c r="Y5" s="151"/>
      <c r="Z5" s="151"/>
      <c r="AA5" s="151"/>
    </row>
    <row r="7" spans="1:27" x14ac:dyDescent="0.15">
      <c r="B7" s="157">
        <v>0</v>
      </c>
      <c r="C7" s="157"/>
      <c r="D7" s="157"/>
      <c r="E7" s="157"/>
      <c r="F7" s="157"/>
      <c r="G7" s="157"/>
      <c r="H7" s="157"/>
      <c r="I7" s="157"/>
      <c r="J7" s="157"/>
      <c r="K7" s="157"/>
      <c r="L7" s="157"/>
      <c r="M7" s="157"/>
      <c r="N7" s="157"/>
      <c r="O7" s="157"/>
      <c r="P7" s="157"/>
      <c r="Q7" s="157"/>
      <c r="R7" s="157"/>
      <c r="S7" s="157"/>
      <c r="T7" s="157"/>
      <c r="U7" s="157"/>
    </row>
    <row r="8" spans="1:27" x14ac:dyDescent="0.15">
      <c r="C8" s="158">
        <v>0</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row>
    <row r="9" spans="1:27" x14ac:dyDescent="0.15">
      <c r="B9" s="159">
        <v>0</v>
      </c>
      <c r="C9" s="160">
        <v>0</v>
      </c>
      <c r="D9" s="160">
        <v>0</v>
      </c>
      <c r="E9" s="160">
        <v>0</v>
      </c>
      <c r="F9" s="160">
        <v>0</v>
      </c>
      <c r="G9" s="160">
        <v>0</v>
      </c>
      <c r="H9" s="160">
        <v>0</v>
      </c>
      <c r="I9" s="160">
        <v>0</v>
      </c>
      <c r="J9" s="160">
        <v>0</v>
      </c>
      <c r="K9" s="160">
        <v>0</v>
      </c>
      <c r="L9" s="160">
        <v>0</v>
      </c>
      <c r="M9" s="160">
        <v>0</v>
      </c>
      <c r="N9" s="160">
        <v>0</v>
      </c>
      <c r="O9" s="160"/>
      <c r="P9" s="160">
        <v>0</v>
      </c>
      <c r="Q9" s="160"/>
      <c r="R9" s="160">
        <v>0</v>
      </c>
      <c r="S9" s="160"/>
      <c r="T9" s="161">
        <v>0</v>
      </c>
      <c r="U9" s="161">
        <v>0</v>
      </c>
    </row>
    <row r="10" spans="1:27" x14ac:dyDescent="0.15">
      <c r="B10" s="157"/>
      <c r="C10" s="157"/>
      <c r="D10" s="157"/>
      <c r="E10" s="157"/>
      <c r="F10" s="157"/>
      <c r="G10" s="157"/>
      <c r="H10" s="157"/>
      <c r="I10" s="157"/>
      <c r="J10" s="157"/>
      <c r="K10" s="157"/>
      <c r="L10" s="157"/>
      <c r="M10" s="157"/>
      <c r="N10" s="157"/>
      <c r="O10" s="157"/>
      <c r="P10" s="157"/>
      <c r="Q10" s="157"/>
      <c r="R10" s="157"/>
      <c r="S10" s="157"/>
      <c r="T10" s="157"/>
      <c r="U10" s="157"/>
    </row>
    <row r="11" spans="1:27" x14ac:dyDescent="0.15">
      <c r="B11" s="150">
        <v>0</v>
      </c>
      <c r="C11" s="162">
        <v>0</v>
      </c>
      <c r="D11" s="162">
        <v>0</v>
      </c>
      <c r="E11" s="162">
        <v>0</v>
      </c>
      <c r="F11" s="162">
        <v>0</v>
      </c>
      <c r="G11" s="162">
        <v>0</v>
      </c>
      <c r="H11" s="162">
        <v>0</v>
      </c>
      <c r="I11" s="162">
        <v>0</v>
      </c>
      <c r="J11" s="162">
        <v>0</v>
      </c>
      <c r="K11" s="162">
        <v>0</v>
      </c>
      <c r="L11" s="162">
        <v>0</v>
      </c>
      <c r="M11" s="162">
        <v>0</v>
      </c>
      <c r="N11" s="162" t="str">
        <f ca="1">_xlfn.IFS(ISBLANK('Weighted Average'!N11),"",IF(NOT(ISNA('#_Weighted Average'!N11)),IF(ISNA('Weighted Average'!N11),TRUE,FALSE),FALSE),"StuNAMsg",IF(AND(ISNA('#_Weighted Average'!N11),ISNA('Weighted Average'!N11)),TRUE,FALSE),"PerfectMsg",IF(NOT(ISERROR('#_Weighted Average'!N11)),IF(ISERROR('Weighted Average'!N11),TRUE,FALSE),FALSE),"StuErrorMsg",IF(TYPE('#_Weighted Average'!N11)&lt;&gt;TYPE('Weighted Average'!N11),TRUE,FALSE),"WrongTypeMsg",IF(_xlfn.ISFORMULA('#_Weighted Average'!N11),IF(NOT(_xlfn.ISFORMULA('Weighted Average'!N11)),TRUE),FALSE),"MissingFormulaMsg",IF(NOT(AND(ISNUMBER(FIND("[",_xlfn.FORMULATEXT('#_Weighted Average'!N11))),ISNUMBER(FIND("!",_xlfn.FORMULATEXT('#_Weighted Average'!N11))))),AND(ISNUMBER(FIND("[",_xlfn.FORMULATEXT('Weighted Average'!N11))),ISNUMBER(FIND("!",_xlfn.FORMULATEXT('Weighted Average'!N11)))),FALSE),"ExternalRefsMsg",IF(ISNUMBER('#_Weighted Average'!N11),IF(ABS('#_Weighted Average'!N11-'Weighted Average'!N11)&gt;0.00001,TRUE,FALSE),IF('#_Weighted Average'!N11&lt;&gt;'Weighted Average'!N11,TRUE,FALSE)),IF(ISNUMBER('#_Weighted Average'!N11),IF('#_Weighted Average'!N11&gt;'Weighted Average'!N11,"TooLow","TooHigh"),"WrongAnswer"),NOT(_xlfn.ISFORMULA('#_Weighted Average'!N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Average'!N11),_xlfn.FORMULATEXT('Weighted Average'!N11),'Weighted Average'!N11),"9","#"),"8","#"),"7","#"),"6","#"),"5","#"),"4","#"),"3","#"),"2","#"),"1","#"),"0","#"),CHAR(10),""),"$",""),"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Average'!N11),_xlfn.FORMULATEXT('Weighted Average'!N11),'Weighted Average'!N11),"9","#"),"8","#"),"7","#"),"6","#"),"5","#"),"4","#"),"3","#"),"2","#"),"1","#"),"0","#"),CHAR(10),""),"$",""),"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Average'!N11),_xlfn.FORMULATEXT('#_Weighted Average'!N11),'#_Weighted Average'!N11),"9","#"),"8","#"),"7","#"),"6","#"),"5","#"),"4","#"),"3","#"),"2","#"),"1","#"),"0","#"),CHAR(10),""),"$",""),"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Average'!N11),_xlfn.FORMULATEXT('#_Weighted Average'!N11),'#_Weighted Average'!N11),"9","#"),"8","#"),"7","#"),"6","#"),"5","#"),"4","#"),"3","#"),"2","#"),"1","#"),"0","#"),CHAR(10),""),"$","")," ",""),",","@"),"&gt;","@"),"&lt;","@"),"=","@"),")","@"),"(","@"),"^","@"),"/","@"),"+","@"),"*","@"),"-","@"),"@#","")))/2,TRUE,FALSE),"HardCodeMsg",IF(LEN(IF(_xlfn.ISFORMULA('Weighted Average'!N11),_xlfn.FORMULATEXT('Weighted Average'!N11),'Weighted Average'!N11))-LEN(SUBSTITUTE(IF(_xlfn.ISFORMULA('Weighted Average'!N11),_xlfn.FORMULATEXT('Weighted Average'!N11),'Weighted Average'!N11),"""",""))&gt;LEN(IF(_xlfn.ISFORMULA('#_Weighted Average'!N11),_xlfn.FORMULATEXT('#_Weighted Average'!N11),'#_Weighted Average'!N11))-LEN(SUBSTITUTE(IF(_xlfn.ISFORMULA('#_Weighted Average'!N11),_xlfn.FORMULATEXT('#_Weighted Average'!N11),'#_Weighted Average'!N11),"""","")),TRUE,FALSE),"HardQuoteMsg",IF(LEN(IF(_xlfn.ISFORMULA('Weighted Average'!N11),_xlfn.FORMULATEXT('Weighted Average'!N11),'Weighted Average'!N11))-LEN(SUBSTITUTE(IF(_xlfn.ISFORMULA('Weighted Average'!N11),_xlfn.FORMULATEXT('Weighted Average'!N11),'Weighted Average'!N11),"$",""))&lt;0.5*(LEN(IF(_xlfn.ISFORMULA('#_Weighted Average'!N11),_xlfn.FORMULATEXT('#_Weighted Average'!N11),'#_Weighted Average'!N11))-LEN(SUBSTITUTE(IF(_xlfn.ISFORMULA('#_Weighted Average'!N11),_xlfn.FORMULATEXT('#_Weighted Average'!N11),'#_Weighted Average'!N11),"$",""))),TRUE,FALSE),"MissingAbsMsg",TRUE,"PerfectMsg")</f>
        <v/>
      </c>
      <c r="O11" s="163" t="str">
        <f ca="1">_xlfn.IFS(ISBLANK('Weighted Average'!O11),"",IF(NOT(ISNA('#_Weighted Average'!O11)),IF(ISNA('Weighted Average'!O11),TRUE,FALSE),FALSE),"StuNAMsg",IF(AND(ISNA('#_Weighted Average'!O11),ISNA('Weighted Average'!O11)),TRUE,FALSE),"PerfectMsg",IF(NOT(ISERROR('#_Weighted Average'!O11)),IF(ISERROR('Weighted Average'!O11),TRUE,FALSE),FALSE),"StuErrorMsg",IF(TYPE('#_Weighted Average'!O11)&lt;&gt;TYPE('Weighted Average'!O11),TRUE,FALSE),"WrongTypeMsg",IF(_xlfn.ISFORMULA('#_Weighted Average'!O11),IF(NOT(_xlfn.ISFORMULA('Weighted Average'!O11)),TRUE),FALSE),"MissingFormulaMsg",IF(NOT(AND(ISNUMBER(FIND("[",_xlfn.FORMULATEXT('#_Weighted Average'!O11))),ISNUMBER(FIND("!",_xlfn.FORMULATEXT('#_Weighted Average'!O11))))),AND(ISNUMBER(FIND("[",_xlfn.FORMULATEXT('Weighted Average'!O11))),ISNUMBER(FIND("!",_xlfn.FORMULATEXT('Weighted Average'!O11)))),FALSE),"ExternalRefsMsg",IF(ISNUMBER('#_Weighted Average'!O11),IF(ABS('#_Weighted Average'!O11-'Weighted Average'!O11)&gt;0.00001,TRUE,FALSE),IF('#_Weighted Average'!O11&lt;&gt;'Weighted Average'!O11,TRUE,FALSE)),IF(ISNUMBER('#_Weighted Average'!O11),IF('#_Weighted Average'!O11&gt;'Weighted Average'!O11,"TooLow","TooHigh"),"WrongAnswer"),NOT(_xlfn.ISFORMULA('#_Weighted Average'!O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Average'!O11),_xlfn.FORMULATEXT('Weighted Average'!O11),'Weighted Average'!O11),"9","#"),"8","#"),"7","#"),"6","#"),"5","#"),"4","#"),"3","#"),"2","#"),"1","#"),"0","#"),CHAR(10),""),"$",""),"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Average'!O11),_xlfn.FORMULATEXT('Weighted Average'!O11),'Weighted Average'!O11),"9","#"),"8","#"),"7","#"),"6","#"),"5","#"),"4","#"),"3","#"),"2","#"),"1","#"),"0","#"),CHAR(10),""),"$",""),"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Average'!O11),_xlfn.FORMULATEXT('#_Weighted Average'!O11),'#_Weighted Average'!O11),"9","#"),"8","#"),"7","#"),"6","#"),"5","#"),"4","#"),"3","#"),"2","#"),"1","#"),"0","#"),CHAR(10),""),"$",""),"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Average'!O11),_xlfn.FORMULATEXT('#_Weighted Average'!O11),'#_Weighted Average'!O11),"9","#"),"8","#"),"7","#"),"6","#"),"5","#"),"4","#"),"3","#"),"2","#"),"1","#"),"0","#"),CHAR(10),""),"$","")," ",""),",","@"),"&gt;","@"),"&lt;","@"),"=","@"),")","@"),"(","@"),"^","@"),"/","@"),"+","@"),"*","@"),"-","@"),"@#","")))/2,TRUE,FALSE),"HardCodeMsg",IF(LEN(IF(_xlfn.ISFORMULA('Weighted Average'!O11),_xlfn.FORMULATEXT('Weighted Average'!O11),'Weighted Average'!O11))-LEN(SUBSTITUTE(IF(_xlfn.ISFORMULA('Weighted Average'!O11),_xlfn.FORMULATEXT('Weighted Average'!O11),'Weighted Average'!O11),"""",""))&gt;LEN(IF(_xlfn.ISFORMULA('#_Weighted Average'!O11),_xlfn.FORMULATEXT('#_Weighted Average'!O11),'#_Weighted Average'!O11))-LEN(SUBSTITUTE(IF(_xlfn.ISFORMULA('#_Weighted Average'!O11),_xlfn.FORMULATEXT('#_Weighted Average'!O11),'#_Weighted Average'!O11),"""","")),TRUE,FALSE),"HardQuoteMsg",IF(LEN(IF(_xlfn.ISFORMULA('Weighted Average'!O11),_xlfn.FORMULATEXT('Weighted Average'!O11),'Weighted Average'!O11))-LEN(SUBSTITUTE(IF(_xlfn.ISFORMULA('Weighted Average'!O11),_xlfn.FORMULATEXT('Weighted Average'!O11),'Weighted Average'!O11),"$",""))&lt;0.5*(LEN(IF(_xlfn.ISFORMULA('#_Weighted Average'!O11),_xlfn.FORMULATEXT('#_Weighted Average'!O11),'#_Weighted Average'!O11))-LEN(SUBSTITUTE(IF(_xlfn.ISFORMULA('#_Weighted Average'!O11),_xlfn.FORMULATEXT('#_Weighted Average'!O11),'#_Weighted Average'!O11),"$",""))),TRUE,FALSE),"MissingAbsMsg",TRUE,"PerfectMsg")</f>
        <v/>
      </c>
      <c r="P11" s="162" t="str">
        <f ca="1">_xlfn.IFS(ISBLANK('Weighted Average'!P11),"",IF(NOT(ISNA('#_Weighted Average'!P11)),IF(ISNA('Weighted Average'!P11),TRUE,FALSE),FALSE),"StuNAMsg",IF(AND(ISNA('#_Weighted Average'!P11),ISNA('Weighted Average'!P11)),TRUE,FALSE),"PerfectMsg",IF(NOT(ISERROR('#_Weighted Average'!P11)),IF(ISERROR('Weighted Average'!P11),TRUE,FALSE),FALSE),"StuErrorMsg",IF(TYPE('#_Weighted Average'!P11)&lt;&gt;TYPE('Weighted Average'!P11),TRUE,FALSE),"WrongTypeMsg",IF(_xlfn.ISFORMULA('#_Weighted Average'!P11),IF(NOT(_xlfn.ISFORMULA('Weighted Average'!P11)),TRUE),FALSE),"MissingFormulaMsg",IF(NOT(AND(ISNUMBER(FIND("[",_xlfn.FORMULATEXT('#_Weighted Average'!P11))),ISNUMBER(FIND("!",_xlfn.FORMULATEXT('#_Weighted Average'!P11))))),AND(ISNUMBER(FIND("[",_xlfn.FORMULATEXT('Weighted Average'!P11))),ISNUMBER(FIND("!",_xlfn.FORMULATEXT('Weighted Average'!P11)))),FALSE),"ExternalRefsMsg",IF(ISNUMBER('#_Weighted Average'!P11),IF(ABS('#_Weighted Average'!P11-'Weighted Average'!P11)&gt;0.00001,TRUE,FALSE),IF('#_Weighted Average'!P11&lt;&gt;'Weighted Average'!P11,TRUE,FALSE)),IF(ISNUMBER('#_Weighted Average'!P11),IF('#_Weighted Average'!P11&gt;'Weighted Average'!P11,"TooLow","TooHigh"),"WrongAnswer"),NOT(_xlfn.ISFORMULA('#_Weighted Average'!P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Average'!P11),_xlfn.FORMULATEXT('Weighted Average'!P11),'Weighted Average'!P11),"9","#"),"8","#"),"7","#"),"6","#"),"5","#"),"4","#"),"3","#"),"2","#"),"1","#"),"0","#"),CHAR(10),""),"$",""),"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Average'!P11),_xlfn.FORMULATEXT('Weighted Average'!P11),'Weighted Average'!P11),"9","#"),"8","#"),"7","#"),"6","#"),"5","#"),"4","#"),"3","#"),"2","#"),"1","#"),"0","#"),CHAR(10),""),"$",""),"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Average'!P11),_xlfn.FORMULATEXT('#_Weighted Average'!P11),'#_Weighted Average'!P11),"9","#"),"8","#"),"7","#"),"6","#"),"5","#"),"4","#"),"3","#"),"2","#"),"1","#"),"0","#"),CHAR(10),""),"$",""),"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Average'!P11),_xlfn.FORMULATEXT('#_Weighted Average'!P11),'#_Weighted Average'!P11),"9","#"),"8","#"),"7","#"),"6","#"),"5","#"),"4","#"),"3","#"),"2","#"),"1","#"),"0","#"),CHAR(10),""),"$","")," ",""),",","@"),"&gt;","@"),"&lt;","@"),"=","@"),")","@"),"(","@"),"^","@"),"/","@"),"+","@"),"*","@"),"-","@"),"@#","")))/2,TRUE,FALSE),"HardCodeMsg",IF(LEN(IF(_xlfn.ISFORMULA('Weighted Average'!P11),_xlfn.FORMULATEXT('Weighted Average'!P11),'Weighted Average'!P11))-LEN(SUBSTITUTE(IF(_xlfn.ISFORMULA('Weighted Average'!P11),_xlfn.FORMULATEXT('Weighted Average'!P11),'Weighted Average'!P11),"""",""))&gt;LEN(IF(_xlfn.ISFORMULA('#_Weighted Average'!P11),_xlfn.FORMULATEXT('#_Weighted Average'!P11),'#_Weighted Average'!P11))-LEN(SUBSTITUTE(IF(_xlfn.ISFORMULA('#_Weighted Average'!P11),_xlfn.FORMULATEXT('#_Weighted Average'!P11),'#_Weighted Average'!P11),"""","")),TRUE,FALSE),"HardQuoteMsg",IF(LEN(IF(_xlfn.ISFORMULA('Weighted Average'!P11),_xlfn.FORMULATEXT('Weighted Average'!P11),'Weighted Average'!P11))-LEN(SUBSTITUTE(IF(_xlfn.ISFORMULA('Weighted Average'!P11),_xlfn.FORMULATEXT('Weighted Average'!P11),'Weighted Average'!P11),"$",""))&lt;0.5*(LEN(IF(_xlfn.ISFORMULA('#_Weighted Average'!P11),_xlfn.FORMULATEXT('#_Weighted Average'!P11),'#_Weighted Average'!P11))-LEN(SUBSTITUTE(IF(_xlfn.ISFORMULA('#_Weighted Average'!P11),_xlfn.FORMULATEXT('#_Weighted Average'!P11),'#_Weighted Average'!P11),"$",""))),TRUE,FALSE),"MissingAbsMsg",TRUE,"PerfectMsg")</f>
        <v/>
      </c>
      <c r="Q11" s="163" t="str">
        <f ca="1">_xlfn.IFS(ISBLANK('Weighted Average'!Q11),"",IF(NOT(ISNA('#_Weighted Average'!Q11)),IF(ISNA('Weighted Average'!Q11),TRUE,FALSE),FALSE),"StuNAMsg",IF(AND(ISNA('#_Weighted Average'!Q11),ISNA('Weighted Average'!Q11)),TRUE,FALSE),"PerfectMsg",IF(NOT(ISERROR('#_Weighted Average'!Q11)),IF(ISERROR('Weighted Average'!Q11),TRUE,FALSE),FALSE),"StuErrorMsg",IF(TYPE('#_Weighted Average'!Q11)&lt;&gt;TYPE('Weighted Average'!Q11),TRUE,FALSE),"WrongTypeMsg",IF(_xlfn.ISFORMULA('#_Weighted Average'!Q11),IF(NOT(_xlfn.ISFORMULA('Weighted Average'!Q11)),TRUE),FALSE),"MissingFormulaMsg",IF(NOT(AND(ISNUMBER(FIND("[",_xlfn.FORMULATEXT('#_Weighted Average'!Q11))),ISNUMBER(FIND("!",_xlfn.FORMULATEXT('#_Weighted Average'!Q11))))),AND(ISNUMBER(FIND("[",_xlfn.FORMULATEXT('Weighted Average'!Q11))),ISNUMBER(FIND("!",_xlfn.FORMULATEXT('Weighted Average'!Q11)))),FALSE),"ExternalRefsMsg",IF(ISNUMBER('#_Weighted Average'!Q11),IF(ABS('#_Weighted Average'!Q11-'Weighted Average'!Q11)&gt;0.00001,TRUE,FALSE),IF('#_Weighted Average'!Q11&lt;&gt;'Weighted Average'!Q11,TRUE,FALSE)),IF(ISNUMBER('#_Weighted Average'!Q11),IF('#_Weighted Average'!Q11&gt;'Weighted Average'!Q11,"TooLow","TooHigh"),"WrongAnswer"),NOT(_xlfn.ISFORMULA('#_Weighted Average'!Q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Average'!Q11),_xlfn.FORMULATEXT('Weighted Average'!Q11),'Weighted Average'!Q11),"9","#"),"8","#"),"7","#"),"6","#"),"5","#"),"4","#"),"3","#"),"2","#"),"1","#"),"0","#"),CHAR(10),""),"$",""),"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Average'!Q11),_xlfn.FORMULATEXT('Weighted Average'!Q11),'Weighted Average'!Q11),"9","#"),"8","#"),"7","#"),"6","#"),"5","#"),"4","#"),"3","#"),"2","#"),"1","#"),"0","#"),CHAR(10),""),"$",""),"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Average'!Q11),_xlfn.FORMULATEXT('#_Weighted Average'!Q11),'#_Weighted Average'!Q11),"9","#"),"8","#"),"7","#"),"6","#"),"5","#"),"4","#"),"3","#"),"2","#"),"1","#"),"0","#"),CHAR(10),""),"$",""),"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Average'!Q11),_xlfn.FORMULATEXT('#_Weighted Average'!Q11),'#_Weighted Average'!Q11),"9","#"),"8","#"),"7","#"),"6","#"),"5","#"),"4","#"),"3","#"),"2","#"),"1","#"),"0","#"),CHAR(10),""),"$","")," ",""),",","@"),"&gt;","@"),"&lt;","@"),"=","@"),")","@"),"(","@"),"^","@"),"/","@"),"+","@"),"*","@"),"-","@"),"@#","")))/2,TRUE,FALSE),"HardCodeMsg",IF(LEN(IF(_xlfn.ISFORMULA('Weighted Average'!Q11),_xlfn.FORMULATEXT('Weighted Average'!Q11),'Weighted Average'!Q11))-LEN(SUBSTITUTE(IF(_xlfn.ISFORMULA('Weighted Average'!Q11),_xlfn.FORMULATEXT('Weighted Average'!Q11),'Weighted Average'!Q11),"""",""))&gt;LEN(IF(_xlfn.ISFORMULA('#_Weighted Average'!Q11),_xlfn.FORMULATEXT('#_Weighted Average'!Q11),'#_Weighted Average'!Q11))-LEN(SUBSTITUTE(IF(_xlfn.ISFORMULA('#_Weighted Average'!Q11),_xlfn.FORMULATEXT('#_Weighted Average'!Q11),'#_Weighted Average'!Q11),"""","")),TRUE,FALSE),"HardQuoteMsg",IF(LEN(IF(_xlfn.ISFORMULA('Weighted Average'!Q11),_xlfn.FORMULATEXT('Weighted Average'!Q11),'Weighted Average'!Q11))-LEN(SUBSTITUTE(IF(_xlfn.ISFORMULA('Weighted Average'!Q11),_xlfn.FORMULATEXT('Weighted Average'!Q11),'Weighted Average'!Q11),"$",""))&lt;0.5*(LEN(IF(_xlfn.ISFORMULA('#_Weighted Average'!Q11),_xlfn.FORMULATEXT('#_Weighted Average'!Q11),'#_Weighted Average'!Q11))-LEN(SUBSTITUTE(IF(_xlfn.ISFORMULA('#_Weighted Average'!Q11),_xlfn.FORMULATEXT('#_Weighted Average'!Q11),'#_Weighted Average'!Q11),"$",""))),TRUE,FALSE),"MissingAbsMsg",TRUE,"PerfectMsg")</f>
        <v/>
      </c>
      <c r="R11" s="162" t="str">
        <f ca="1">_xlfn.IFS(ISBLANK('Weighted Average'!R11),"",IF(NOT(ISNA('#_Weighted Average'!R11)),IF(ISNA('Weighted Average'!R11),TRUE,FALSE),FALSE),"StuNAMsg",IF(AND(ISNA('#_Weighted Average'!R11),ISNA('Weighted Average'!R11)),TRUE,FALSE),"PerfectMsg",IF(NOT(ISERROR('#_Weighted Average'!R11)),IF(ISERROR('Weighted Average'!R11),TRUE,FALSE),FALSE),"StuErrorMsg",IF(TYPE('#_Weighted Average'!R11)&lt;&gt;TYPE('Weighted Average'!R11),TRUE,FALSE),"WrongTypeMsg",IF(_xlfn.ISFORMULA('#_Weighted Average'!R11),IF(NOT(_xlfn.ISFORMULA('Weighted Average'!R11)),TRUE),FALSE),"MissingFormulaMsg",IF(NOT(AND(ISNUMBER(FIND("[",_xlfn.FORMULATEXT('#_Weighted Average'!R11))),ISNUMBER(FIND("!",_xlfn.FORMULATEXT('#_Weighted Average'!R11))))),AND(ISNUMBER(FIND("[",_xlfn.FORMULATEXT('Weighted Average'!R11))),ISNUMBER(FIND("!",_xlfn.FORMULATEXT('Weighted Average'!R11)))),FALSE),"ExternalRefsMsg",IF(ISNUMBER('#_Weighted Average'!R11),IF(ABS('#_Weighted Average'!R11-'Weighted Average'!R11)&gt;0.00001,TRUE,FALSE),IF('#_Weighted Average'!R11&lt;&gt;'Weighted Average'!R11,TRUE,FALSE)),IF(ISNUMBER('#_Weighted Average'!R11),IF('#_Weighted Average'!R11&gt;'Weighted Average'!R11,"TooLow","TooHigh"),"WrongAnswer"),NOT(_xlfn.ISFORMULA('#_Weighted Average'!R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Average'!R11),_xlfn.FORMULATEXT('Weighted Average'!R11),'Weighted Average'!R11),"9","#"),"8","#"),"7","#"),"6","#"),"5","#"),"4","#"),"3","#"),"2","#"),"1","#"),"0","#"),CHAR(10),""),"$",""),"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Average'!R11),_xlfn.FORMULATEXT('Weighted Average'!R11),'Weighted Average'!R11),"9","#"),"8","#"),"7","#"),"6","#"),"5","#"),"4","#"),"3","#"),"2","#"),"1","#"),"0","#"),CHAR(10),""),"$",""),"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Average'!R11),_xlfn.FORMULATEXT('#_Weighted Average'!R11),'#_Weighted Average'!R11),"9","#"),"8","#"),"7","#"),"6","#"),"5","#"),"4","#"),"3","#"),"2","#"),"1","#"),"0","#"),CHAR(10),""),"$",""),"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Average'!R11),_xlfn.FORMULATEXT('#_Weighted Average'!R11),'#_Weighted Average'!R11),"9","#"),"8","#"),"7","#"),"6","#"),"5","#"),"4","#"),"3","#"),"2","#"),"1","#"),"0","#"),CHAR(10),""),"$","")," ",""),",","@"),"&gt;","@"),"&lt;","@"),"=","@"),")","@"),"(","@"),"^","@"),"/","@"),"+","@"),"*","@"),"-","@"),"@#","")))/2,TRUE,FALSE),"HardCodeMsg",IF(LEN(IF(_xlfn.ISFORMULA('Weighted Average'!R11),_xlfn.FORMULATEXT('Weighted Average'!R11),'Weighted Average'!R11))-LEN(SUBSTITUTE(IF(_xlfn.ISFORMULA('Weighted Average'!R11),_xlfn.FORMULATEXT('Weighted Average'!R11),'Weighted Average'!R11),"""",""))&gt;LEN(IF(_xlfn.ISFORMULA('#_Weighted Average'!R11),_xlfn.FORMULATEXT('#_Weighted Average'!R11),'#_Weighted Average'!R11))-LEN(SUBSTITUTE(IF(_xlfn.ISFORMULA('#_Weighted Average'!R11),_xlfn.FORMULATEXT('#_Weighted Average'!R11),'#_Weighted Average'!R11),"""","")),TRUE,FALSE),"HardQuoteMsg",IF(LEN(IF(_xlfn.ISFORMULA('Weighted Average'!R11),_xlfn.FORMULATEXT('Weighted Average'!R11),'Weighted Average'!R11))-LEN(SUBSTITUTE(IF(_xlfn.ISFORMULA('Weighted Average'!R11),_xlfn.FORMULATEXT('Weighted Average'!R11),'Weighted Average'!R11),"$",""))&lt;0.5*(LEN(IF(_xlfn.ISFORMULA('#_Weighted Average'!R11),_xlfn.FORMULATEXT('#_Weighted Average'!R11),'#_Weighted Average'!R11))-LEN(SUBSTITUTE(IF(_xlfn.ISFORMULA('#_Weighted Average'!R11),_xlfn.FORMULATEXT('#_Weighted Average'!R11),'#_Weighted Average'!R11),"$",""))),TRUE,FALSE),"MissingAbsMsg",TRUE,"PerfectMsg")</f>
        <v/>
      </c>
      <c r="S11" s="163" t="str">
        <f ca="1">_xlfn.IFS(ISBLANK('Weighted Average'!S11),"",IF(NOT(ISNA('#_Weighted Average'!S11)),IF(ISNA('Weighted Average'!S11),TRUE,FALSE),FALSE),"StuNAMsg",IF(AND(ISNA('#_Weighted Average'!S11),ISNA('Weighted Average'!S11)),TRUE,FALSE),"PerfectMsg",IF(NOT(ISERROR('#_Weighted Average'!S11)),IF(ISERROR('Weighted Average'!S11),TRUE,FALSE),FALSE),"StuErrorMsg",IF(TYPE('#_Weighted Average'!S11)&lt;&gt;TYPE('Weighted Average'!S11),TRUE,FALSE),"WrongTypeMsg",IF(_xlfn.ISFORMULA('#_Weighted Average'!S11),IF(NOT(_xlfn.ISFORMULA('Weighted Average'!S11)),TRUE),FALSE),"MissingFormulaMsg",IF(NOT(AND(ISNUMBER(FIND("[",_xlfn.FORMULATEXT('#_Weighted Average'!S11))),ISNUMBER(FIND("!",_xlfn.FORMULATEXT('#_Weighted Average'!S11))))),AND(ISNUMBER(FIND("[",_xlfn.FORMULATEXT('Weighted Average'!S11))),ISNUMBER(FIND("!",_xlfn.FORMULATEXT('Weighted Average'!S11)))),FALSE),"ExternalRefsMsg",IF(ISNUMBER('#_Weighted Average'!S11),IF(ABS('#_Weighted Average'!S11-'Weighted Average'!S11)&gt;0.00001,TRUE,FALSE),IF('#_Weighted Average'!S11&lt;&gt;'Weighted Average'!S11,TRUE,FALSE)),IF(ISNUMBER('#_Weighted Average'!S11),IF('#_Weighted Average'!S11&gt;'Weighted Average'!S11,"TooLow","TooHigh"),"WrongAnswer"),NOT(_xlfn.ISFORMULA('#_Weighted Average'!S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Average'!S11),_xlfn.FORMULATEXT('Weighted Average'!S11),'Weighted Average'!S11),"9","#"),"8","#"),"7","#"),"6","#"),"5","#"),"4","#"),"3","#"),"2","#"),"1","#"),"0","#"),CHAR(10),""),"$",""),"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Average'!S11),_xlfn.FORMULATEXT('Weighted Average'!S11),'Weighted Average'!S11),"9","#"),"8","#"),"7","#"),"6","#"),"5","#"),"4","#"),"3","#"),"2","#"),"1","#"),"0","#"),CHAR(10),""),"$",""),"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Average'!S11),_xlfn.FORMULATEXT('#_Weighted Average'!S11),'#_Weighted Average'!S11),"9","#"),"8","#"),"7","#"),"6","#"),"5","#"),"4","#"),"3","#"),"2","#"),"1","#"),"0","#"),CHAR(10),""),"$",""),"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Average'!S11),_xlfn.FORMULATEXT('#_Weighted Average'!S11),'#_Weighted Average'!S11),"9","#"),"8","#"),"7","#"),"6","#"),"5","#"),"4","#"),"3","#"),"2","#"),"1","#"),"0","#"),CHAR(10),""),"$","")," ",""),",","@"),"&gt;","@"),"&lt;","@"),"=","@"),")","@"),"(","@"),"^","@"),"/","@"),"+","@"),"*","@"),"-","@"),"@#","")))/2,TRUE,FALSE),"HardCodeMsg",IF(LEN(IF(_xlfn.ISFORMULA('Weighted Average'!S11),_xlfn.FORMULATEXT('Weighted Average'!S11),'Weighted Average'!S11))-LEN(SUBSTITUTE(IF(_xlfn.ISFORMULA('Weighted Average'!S11),_xlfn.FORMULATEXT('Weighted Average'!S11),'Weighted Average'!S11),"""",""))&gt;LEN(IF(_xlfn.ISFORMULA('#_Weighted Average'!S11),_xlfn.FORMULATEXT('#_Weighted Average'!S11),'#_Weighted Average'!S11))-LEN(SUBSTITUTE(IF(_xlfn.ISFORMULA('#_Weighted Average'!S11),_xlfn.FORMULATEXT('#_Weighted Average'!S11),'#_Weighted Average'!S11),"""","")),TRUE,FALSE),"HardQuoteMsg",IF(LEN(IF(_xlfn.ISFORMULA('Weighted Average'!S11),_xlfn.FORMULATEXT('Weighted Average'!S11),'Weighted Average'!S11))-LEN(SUBSTITUTE(IF(_xlfn.ISFORMULA('Weighted Average'!S11),_xlfn.FORMULATEXT('Weighted Average'!S11),'Weighted Average'!S11),"$",""))&lt;0.5*(LEN(IF(_xlfn.ISFORMULA('#_Weighted Average'!S11),_xlfn.FORMULATEXT('#_Weighted Average'!S11),'#_Weighted Average'!S11))-LEN(SUBSTITUTE(IF(_xlfn.ISFORMULA('#_Weighted Average'!S11),_xlfn.FORMULATEXT('#_Weighted Average'!S11),'#_Weighted Average'!S11),"$",""))),TRUE,FALSE),"MissingAbsMsg",TRUE,"PerfectMsg")</f>
        <v/>
      </c>
      <c r="T11" s="164" t="str">
        <f ca="1">_xlfn.IFS(ISBLANK('Weighted Average'!T11),"",IF(NOT(ISNA('#_Weighted Average'!T11)),IF(ISNA('Weighted Average'!T11),TRUE,FALSE),FALSE),"StuNAMsg",IF(AND(ISNA('#_Weighted Average'!T11),ISNA('Weighted Average'!T11)),TRUE,FALSE),"PerfectMsg",IF(NOT(ISERROR('#_Weighted Average'!T11)),IF(ISERROR('Weighted Average'!T11),TRUE,FALSE),FALSE),"StuErrorMsg",IF(TYPE('#_Weighted Average'!T11)&lt;&gt;TYPE('Weighted Average'!T11),TRUE,FALSE),"WrongTypeMsg",IF(_xlfn.ISFORMULA('#_Weighted Average'!T11),IF(NOT(_xlfn.ISFORMULA('Weighted Average'!T11)),TRUE),FALSE),"MissingFormulaMsg",IF(NOT(AND(ISNUMBER(FIND("[",_xlfn.FORMULATEXT('#_Weighted Average'!T11))),ISNUMBER(FIND("!",_xlfn.FORMULATEXT('#_Weighted Average'!T11))))),AND(ISNUMBER(FIND("[",_xlfn.FORMULATEXT('Weighted Average'!T11))),ISNUMBER(FIND("!",_xlfn.FORMULATEXT('Weighted Average'!T11)))),FALSE),"ExternalRefsMsg",IF(ISNUMBER('#_Weighted Average'!T11),IF(ABS('#_Weighted Average'!T11-'Weighted Average'!T11)&gt;0.00001,TRUE,FALSE),IF('#_Weighted Average'!T11&lt;&gt;'Weighted Average'!T11,TRUE,FALSE)),IF(ISNUMBER('#_Weighted Average'!T11),IF('#_Weighted Average'!T11&gt;'Weighted Average'!T11,"TooLow","TooHigh"),"WrongAnswer"),NOT(_xlfn.ISFORMULA('#_Weighted Average'!T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Average'!T11),_xlfn.FORMULATEXT('Weighted Average'!T11),'Weighted Average'!T11),"9","#"),"8","#"),"7","#"),"6","#"),"5","#"),"4","#"),"3","#"),"2","#"),"1","#"),"0","#"),CHAR(10),""),"$",""),"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Average'!T11),_xlfn.FORMULATEXT('Weighted Average'!T11),'Weighted Average'!T11),"9","#"),"8","#"),"7","#"),"6","#"),"5","#"),"4","#"),"3","#"),"2","#"),"1","#"),"0","#"),CHAR(10),""),"$",""),"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Average'!T11),_xlfn.FORMULATEXT('#_Weighted Average'!T11),'#_Weighted Average'!T11),"9","#"),"8","#"),"7","#"),"6","#"),"5","#"),"4","#"),"3","#"),"2","#"),"1","#"),"0","#"),CHAR(10),""),"$",""),"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Average'!T11),_xlfn.FORMULATEXT('#_Weighted Average'!T11),'#_Weighted Average'!T11),"9","#"),"8","#"),"7","#"),"6","#"),"5","#"),"4","#"),"3","#"),"2","#"),"1","#"),"0","#"),CHAR(10),""),"$","")," ",""),",","@"),"&gt;","@"),"&lt;","@"),"=","@"),")","@"),"(","@"),"^","@"),"/","@"),"+","@"),"*","@"),"-","@"),"@#","")))/2,TRUE,FALSE),"HardCodeMsg",IF(LEN(IF(_xlfn.ISFORMULA('Weighted Average'!T11),_xlfn.FORMULATEXT('Weighted Average'!T11),'Weighted Average'!T11))-LEN(SUBSTITUTE(IF(_xlfn.ISFORMULA('Weighted Average'!T11),_xlfn.FORMULATEXT('Weighted Average'!T11),'Weighted Average'!T11),"""",""))&gt;LEN(IF(_xlfn.ISFORMULA('#_Weighted Average'!T11),_xlfn.FORMULATEXT('#_Weighted Average'!T11),'#_Weighted Average'!T11))-LEN(SUBSTITUTE(IF(_xlfn.ISFORMULA('#_Weighted Average'!T11),_xlfn.FORMULATEXT('#_Weighted Average'!T11),'#_Weighted Average'!T11),"""","")),TRUE,FALSE),"HardQuoteMsg",IF(LEN(IF(_xlfn.ISFORMULA('Weighted Average'!T11),_xlfn.FORMULATEXT('Weighted Average'!T11),'Weighted Average'!T11))-LEN(SUBSTITUTE(IF(_xlfn.ISFORMULA('Weighted Average'!T11),_xlfn.FORMULATEXT('Weighted Average'!T11),'Weighted Average'!T11),"$",""))&lt;0.5*(LEN(IF(_xlfn.ISFORMULA('#_Weighted Average'!T11),_xlfn.FORMULATEXT('#_Weighted Average'!T11),'#_Weighted Average'!T11))-LEN(SUBSTITUTE(IF(_xlfn.ISFORMULA('#_Weighted Average'!T11),_xlfn.FORMULATEXT('#_Weighted Average'!T11),'#_Weighted Average'!T11),"$",""))),TRUE,FALSE),"MissingAbsMsg",TRUE,"PerfectMsg")</f>
        <v/>
      </c>
      <c r="U11" s="155" t="str">
        <f ca="1">_xlfn.IFS(ISBLANK('Weighted Average'!U11),"",IF(NOT(ISNA('#_Weighted Average'!U11)),IF(ISNA('Weighted Average'!U11),TRUE,FALSE),FALSE),"StuNAMsg",IF(AND(ISNA('#_Weighted Average'!U11),ISNA('Weighted Average'!U11)),TRUE,FALSE),"PerfectMsg",IF(NOT(ISERROR('#_Weighted Average'!U11)),IF(ISERROR('Weighted Average'!U11),TRUE,FALSE),FALSE),"StuErrorMsg",IF(TYPE('#_Weighted Average'!U11)&lt;&gt;TYPE('Weighted Average'!U11),TRUE,FALSE),"WrongTypeMsg",IF(_xlfn.ISFORMULA('#_Weighted Average'!U11),IF(NOT(_xlfn.ISFORMULA('Weighted Average'!U11)),TRUE),FALSE),"MissingFormulaMsg",IF(NOT(AND(ISNUMBER(FIND("[",_xlfn.FORMULATEXT('#_Weighted Average'!U11))),ISNUMBER(FIND("!",_xlfn.FORMULATEXT('#_Weighted Average'!U11))))),AND(ISNUMBER(FIND("[",_xlfn.FORMULATEXT('Weighted Average'!U11))),ISNUMBER(FIND("!",_xlfn.FORMULATEXT('Weighted Average'!U11)))),FALSE),"ExternalRefsMsg",IF(ISNUMBER('#_Weighted Average'!U11),IF(ABS('#_Weighted Average'!U11-'Weighted Average'!U11)&gt;0.00001,TRUE,FALSE),IF('#_Weighted Average'!U11&lt;&gt;'Weighted Average'!U11,TRUE,FALSE)),IF(ISNUMBER('#_Weighted Average'!U11),IF('#_Weighted Average'!U11&gt;'Weighted Average'!U11,"TooLow","TooHigh"),"WrongAnswer"),NOT(_xlfn.ISFORMULA('#_Weighted Average'!U11)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Average'!U11),_xlfn.FORMULATEXT('Weighted Average'!U11),'Weighted Average'!U11),"9","#"),"8","#"),"7","#"),"6","#"),"5","#"),"4","#"),"3","#"),"2","#"),"1","#"),"0","#"),CHAR(10),""),"$",""),"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Average'!U11),_xlfn.FORMULATEXT('Weighted Average'!U11),'Weighted Average'!U11),"9","#"),"8","#"),"7","#"),"6","#"),"5","#"),"4","#"),"3","#"),"2","#"),"1","#"),"0","#"),CHAR(10),""),"$",""),"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Average'!U11),_xlfn.FORMULATEXT('#_Weighted Average'!U11),'#_Weighted Average'!U11),"9","#"),"8","#"),"7","#"),"6","#"),"5","#"),"4","#"),"3","#"),"2","#"),"1","#"),"0","#"),CHAR(10),""),"$",""),"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Average'!U11),_xlfn.FORMULATEXT('#_Weighted Average'!U11),'#_Weighted Average'!U11),"9","#"),"8","#"),"7","#"),"6","#"),"5","#"),"4","#"),"3","#"),"2","#"),"1","#"),"0","#"),CHAR(10),""),"$","")," ",""),",","@"),"&gt;","@"),"&lt;","@"),"=","@"),")","@"),"(","@"),"^","@"),"/","@"),"+","@"),"*","@"),"-","@"),"@#","")))/2,TRUE,FALSE),"HardCodeMsg",IF(LEN(IF(_xlfn.ISFORMULA('Weighted Average'!U11),_xlfn.FORMULATEXT('Weighted Average'!U11),'Weighted Average'!U11))-LEN(SUBSTITUTE(IF(_xlfn.ISFORMULA('Weighted Average'!U11),_xlfn.FORMULATEXT('Weighted Average'!U11),'Weighted Average'!U11),"""",""))&gt;LEN(IF(_xlfn.ISFORMULA('#_Weighted Average'!U11),_xlfn.FORMULATEXT('#_Weighted Average'!U11),'#_Weighted Average'!U11))-LEN(SUBSTITUTE(IF(_xlfn.ISFORMULA('#_Weighted Average'!U11),_xlfn.FORMULATEXT('#_Weighted Average'!U11),'#_Weighted Average'!U11),"""","")),TRUE,FALSE),"HardQuoteMsg",IF(LEN(IF(_xlfn.ISFORMULA('Weighted Average'!U11),_xlfn.FORMULATEXT('Weighted Average'!U11),'Weighted Average'!U11))-LEN(SUBSTITUTE(IF(_xlfn.ISFORMULA('Weighted Average'!U11),_xlfn.FORMULATEXT('Weighted Average'!U11),'Weighted Average'!U11),"$",""))&lt;0.5*(LEN(IF(_xlfn.ISFORMULA('#_Weighted Average'!U11),_xlfn.FORMULATEXT('#_Weighted Average'!U11),'#_Weighted Average'!U11))-LEN(SUBSTITUTE(IF(_xlfn.ISFORMULA('#_Weighted Average'!U11),_xlfn.FORMULATEXT('#_Weighted Average'!U11),'#_Weighted Average'!U11),"$",""))),TRUE,FALSE),"MissingAbsMsg",TRUE,"PerfectMsg")</f>
        <v/>
      </c>
    </row>
    <row r="12" spans="1:27" x14ac:dyDescent="0.15">
      <c r="B12" s="150">
        <v>0</v>
      </c>
      <c r="C12" s="162">
        <v>0</v>
      </c>
      <c r="D12" s="162">
        <v>0</v>
      </c>
      <c r="E12" s="162">
        <v>0</v>
      </c>
      <c r="F12" s="162">
        <v>0</v>
      </c>
      <c r="G12" s="162">
        <v>0</v>
      </c>
      <c r="H12" s="162">
        <v>0</v>
      </c>
      <c r="I12" s="162">
        <v>0</v>
      </c>
      <c r="J12" s="162">
        <v>0</v>
      </c>
      <c r="K12" s="162">
        <v>0</v>
      </c>
      <c r="L12" s="162">
        <v>0</v>
      </c>
      <c r="M12" s="162">
        <v>0</v>
      </c>
      <c r="N12" s="162" t="str">
        <f ca="1">_xlfn.IFS(ISBLANK('Weighted Average'!N12),"",IF(NOT(ISNA('#_Weighted Average'!N12)),IF(ISNA('Weighted Average'!N12),TRUE,FALSE),FALSE),"StuNAMsg",IF(AND(ISNA('#_Weighted Average'!N12),ISNA('Weighted Average'!N12)),TRUE,FALSE),"PerfectMsg",IF(NOT(ISERROR('#_Weighted Average'!N12)),IF(ISERROR('Weighted Average'!N12),TRUE,FALSE),FALSE),"StuErrorMsg",IF(TYPE('#_Weighted Average'!N12)&lt;&gt;TYPE('Weighted Average'!N12),TRUE,FALSE),"WrongTypeMsg",IF(_xlfn.ISFORMULA('#_Weighted Average'!N12),IF(NOT(_xlfn.ISFORMULA('Weighted Average'!N12)),TRUE),FALSE),"MissingFormulaMsg",IF(NOT(AND(ISNUMBER(FIND("[",_xlfn.FORMULATEXT('#_Weighted Average'!N12))),ISNUMBER(FIND("!",_xlfn.FORMULATEXT('#_Weighted Average'!N12))))),AND(ISNUMBER(FIND("[",_xlfn.FORMULATEXT('Weighted Average'!N12))),ISNUMBER(FIND("!",_xlfn.FORMULATEXT('Weighted Average'!N12)))),FALSE),"ExternalRefsMsg",IF(ISNUMBER('#_Weighted Average'!N12),IF(ABS('#_Weighted Average'!N12-'Weighted Average'!N12)&gt;0.00001,TRUE,FALSE),IF('#_Weighted Average'!N12&lt;&gt;'Weighted Average'!N12,TRUE,FALSE)),IF(ISNUMBER('#_Weighted Average'!N12),IF('#_Weighted Average'!N12&gt;'Weighted Average'!N12,"TooLow","TooHigh"),"WrongAnswer"),NOT(_xlfn.ISFORMULA('#_Weighted Average'!N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Average'!N12),_xlfn.FORMULATEXT('Weighted Average'!N12),'Weighted Average'!N12),"9","#"),"8","#"),"7","#"),"6","#"),"5","#"),"4","#"),"3","#"),"2","#"),"1","#"),"0","#"),CHAR(10),""),"$",""),"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Average'!N12),_xlfn.FORMULATEXT('Weighted Average'!N12),'Weighted Average'!N12),"9","#"),"8","#"),"7","#"),"6","#"),"5","#"),"4","#"),"3","#"),"2","#"),"1","#"),"0","#"),CHAR(10),""),"$",""),"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Average'!N12),_xlfn.FORMULATEXT('#_Weighted Average'!N12),'#_Weighted Average'!N12),"9","#"),"8","#"),"7","#"),"6","#"),"5","#"),"4","#"),"3","#"),"2","#"),"1","#"),"0","#"),CHAR(10),""),"$",""),"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Average'!N12),_xlfn.FORMULATEXT('#_Weighted Average'!N12),'#_Weighted Average'!N12),"9","#"),"8","#"),"7","#"),"6","#"),"5","#"),"4","#"),"3","#"),"2","#"),"1","#"),"0","#"),CHAR(10),""),"$","")," ",""),",","@"),"&gt;","@"),"&lt;","@"),"=","@"),")","@"),"(","@"),"^","@"),"/","@"),"+","@"),"*","@"),"-","@"),"@#","")))/2,TRUE,FALSE),"HardCodeMsg",IF(LEN(IF(_xlfn.ISFORMULA('Weighted Average'!N12),_xlfn.FORMULATEXT('Weighted Average'!N12),'Weighted Average'!N12))-LEN(SUBSTITUTE(IF(_xlfn.ISFORMULA('Weighted Average'!N12),_xlfn.FORMULATEXT('Weighted Average'!N12),'Weighted Average'!N12),"""",""))&gt;LEN(IF(_xlfn.ISFORMULA('#_Weighted Average'!N12),_xlfn.FORMULATEXT('#_Weighted Average'!N12),'#_Weighted Average'!N12))-LEN(SUBSTITUTE(IF(_xlfn.ISFORMULA('#_Weighted Average'!N12),_xlfn.FORMULATEXT('#_Weighted Average'!N12),'#_Weighted Average'!N12),"""","")),TRUE,FALSE),"HardQuoteMsg",IF(LEN(IF(_xlfn.ISFORMULA('Weighted Average'!N12),_xlfn.FORMULATEXT('Weighted Average'!N12),'Weighted Average'!N12))-LEN(SUBSTITUTE(IF(_xlfn.ISFORMULA('Weighted Average'!N12),_xlfn.FORMULATEXT('Weighted Average'!N12),'Weighted Average'!N12),"$",""))&lt;0.5*(LEN(IF(_xlfn.ISFORMULA('#_Weighted Average'!N12),_xlfn.FORMULATEXT('#_Weighted Average'!N12),'#_Weighted Average'!N12))-LEN(SUBSTITUTE(IF(_xlfn.ISFORMULA('#_Weighted Average'!N12),_xlfn.FORMULATEXT('#_Weighted Average'!N12),'#_Weighted Average'!N12),"$",""))),TRUE,FALSE),"MissingAbsMsg",TRUE,"PerfectMsg")</f>
        <v/>
      </c>
      <c r="O12" s="163" t="str">
        <f ca="1">_xlfn.IFS(ISBLANK('Weighted Average'!O12),"",IF(NOT(ISNA('#_Weighted Average'!O12)),IF(ISNA('Weighted Average'!O12),TRUE,FALSE),FALSE),"StuNAMsg",IF(AND(ISNA('#_Weighted Average'!O12),ISNA('Weighted Average'!O12)),TRUE,FALSE),"PerfectMsg",IF(NOT(ISERROR('#_Weighted Average'!O12)),IF(ISERROR('Weighted Average'!O12),TRUE,FALSE),FALSE),"StuErrorMsg",IF(TYPE('#_Weighted Average'!O12)&lt;&gt;TYPE('Weighted Average'!O12),TRUE,FALSE),"WrongTypeMsg",IF(_xlfn.ISFORMULA('#_Weighted Average'!O12),IF(NOT(_xlfn.ISFORMULA('Weighted Average'!O12)),TRUE),FALSE),"MissingFormulaMsg",IF(NOT(AND(ISNUMBER(FIND("[",_xlfn.FORMULATEXT('#_Weighted Average'!O12))),ISNUMBER(FIND("!",_xlfn.FORMULATEXT('#_Weighted Average'!O12))))),AND(ISNUMBER(FIND("[",_xlfn.FORMULATEXT('Weighted Average'!O12))),ISNUMBER(FIND("!",_xlfn.FORMULATEXT('Weighted Average'!O12)))),FALSE),"ExternalRefsMsg",IF(ISNUMBER('#_Weighted Average'!O12),IF(ABS('#_Weighted Average'!O12-'Weighted Average'!O12)&gt;0.00001,TRUE,FALSE),IF('#_Weighted Average'!O12&lt;&gt;'Weighted Average'!O12,TRUE,FALSE)),IF(ISNUMBER('#_Weighted Average'!O12),IF('#_Weighted Average'!O12&gt;'Weighted Average'!O12,"TooLow","TooHigh"),"WrongAnswer"),NOT(_xlfn.ISFORMULA('#_Weighted Average'!O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Average'!O12),_xlfn.FORMULATEXT('Weighted Average'!O12),'Weighted Average'!O12),"9","#"),"8","#"),"7","#"),"6","#"),"5","#"),"4","#"),"3","#"),"2","#"),"1","#"),"0","#"),CHAR(10),""),"$",""),"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Average'!O12),_xlfn.FORMULATEXT('Weighted Average'!O12),'Weighted Average'!O12),"9","#"),"8","#"),"7","#"),"6","#"),"5","#"),"4","#"),"3","#"),"2","#"),"1","#"),"0","#"),CHAR(10),""),"$",""),"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Average'!O12),_xlfn.FORMULATEXT('#_Weighted Average'!O12),'#_Weighted Average'!O12),"9","#"),"8","#"),"7","#"),"6","#"),"5","#"),"4","#"),"3","#"),"2","#"),"1","#"),"0","#"),CHAR(10),""),"$",""),"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Average'!O12),_xlfn.FORMULATEXT('#_Weighted Average'!O12),'#_Weighted Average'!O12),"9","#"),"8","#"),"7","#"),"6","#"),"5","#"),"4","#"),"3","#"),"2","#"),"1","#"),"0","#"),CHAR(10),""),"$","")," ",""),",","@"),"&gt;","@"),"&lt;","@"),"=","@"),")","@"),"(","@"),"^","@"),"/","@"),"+","@"),"*","@"),"-","@"),"@#","")))/2,TRUE,FALSE),"HardCodeMsg",IF(LEN(IF(_xlfn.ISFORMULA('Weighted Average'!O12),_xlfn.FORMULATEXT('Weighted Average'!O12),'Weighted Average'!O12))-LEN(SUBSTITUTE(IF(_xlfn.ISFORMULA('Weighted Average'!O12),_xlfn.FORMULATEXT('Weighted Average'!O12),'Weighted Average'!O12),"""",""))&gt;LEN(IF(_xlfn.ISFORMULA('#_Weighted Average'!O12),_xlfn.FORMULATEXT('#_Weighted Average'!O12),'#_Weighted Average'!O12))-LEN(SUBSTITUTE(IF(_xlfn.ISFORMULA('#_Weighted Average'!O12),_xlfn.FORMULATEXT('#_Weighted Average'!O12),'#_Weighted Average'!O12),"""","")),TRUE,FALSE),"HardQuoteMsg",IF(LEN(IF(_xlfn.ISFORMULA('Weighted Average'!O12),_xlfn.FORMULATEXT('Weighted Average'!O12),'Weighted Average'!O12))-LEN(SUBSTITUTE(IF(_xlfn.ISFORMULA('Weighted Average'!O12),_xlfn.FORMULATEXT('Weighted Average'!O12),'Weighted Average'!O12),"$",""))&lt;0.5*(LEN(IF(_xlfn.ISFORMULA('#_Weighted Average'!O12),_xlfn.FORMULATEXT('#_Weighted Average'!O12),'#_Weighted Average'!O12))-LEN(SUBSTITUTE(IF(_xlfn.ISFORMULA('#_Weighted Average'!O12),_xlfn.FORMULATEXT('#_Weighted Average'!O12),'#_Weighted Average'!O12),"$",""))),TRUE,FALSE),"MissingAbsMsg",TRUE,"PerfectMsg")</f>
        <v/>
      </c>
      <c r="P12" s="162" t="str">
        <f ca="1">_xlfn.IFS(ISBLANK('Weighted Average'!P12),"",IF(NOT(ISNA('#_Weighted Average'!P12)),IF(ISNA('Weighted Average'!P12),TRUE,FALSE),FALSE),"StuNAMsg",IF(AND(ISNA('#_Weighted Average'!P12),ISNA('Weighted Average'!P12)),TRUE,FALSE),"PerfectMsg",IF(NOT(ISERROR('#_Weighted Average'!P12)),IF(ISERROR('Weighted Average'!P12),TRUE,FALSE),FALSE),"StuErrorMsg",IF(TYPE('#_Weighted Average'!P12)&lt;&gt;TYPE('Weighted Average'!P12),TRUE,FALSE),"WrongTypeMsg",IF(_xlfn.ISFORMULA('#_Weighted Average'!P12),IF(NOT(_xlfn.ISFORMULA('Weighted Average'!P12)),TRUE),FALSE),"MissingFormulaMsg",IF(NOT(AND(ISNUMBER(FIND("[",_xlfn.FORMULATEXT('#_Weighted Average'!P12))),ISNUMBER(FIND("!",_xlfn.FORMULATEXT('#_Weighted Average'!P12))))),AND(ISNUMBER(FIND("[",_xlfn.FORMULATEXT('Weighted Average'!P12))),ISNUMBER(FIND("!",_xlfn.FORMULATEXT('Weighted Average'!P12)))),FALSE),"ExternalRefsMsg",IF(ISNUMBER('#_Weighted Average'!P12),IF(ABS('#_Weighted Average'!P12-'Weighted Average'!P12)&gt;0.00001,TRUE,FALSE),IF('#_Weighted Average'!P12&lt;&gt;'Weighted Average'!P12,TRUE,FALSE)),IF(ISNUMBER('#_Weighted Average'!P12),IF('#_Weighted Average'!P12&gt;'Weighted Average'!P12,"TooLow","TooHigh"),"WrongAnswer"),NOT(_xlfn.ISFORMULA('#_Weighted Average'!P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Average'!P12),_xlfn.FORMULATEXT('Weighted Average'!P12),'Weighted Average'!P12),"9","#"),"8","#"),"7","#"),"6","#"),"5","#"),"4","#"),"3","#"),"2","#"),"1","#"),"0","#"),CHAR(10),""),"$",""),"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Average'!P12),_xlfn.FORMULATEXT('Weighted Average'!P12),'Weighted Average'!P12),"9","#"),"8","#"),"7","#"),"6","#"),"5","#"),"4","#"),"3","#"),"2","#"),"1","#"),"0","#"),CHAR(10),""),"$",""),"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Average'!P12),_xlfn.FORMULATEXT('#_Weighted Average'!P12),'#_Weighted Average'!P12),"9","#"),"8","#"),"7","#"),"6","#"),"5","#"),"4","#"),"3","#"),"2","#"),"1","#"),"0","#"),CHAR(10),""),"$",""),"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Average'!P12),_xlfn.FORMULATEXT('#_Weighted Average'!P12),'#_Weighted Average'!P12),"9","#"),"8","#"),"7","#"),"6","#"),"5","#"),"4","#"),"3","#"),"2","#"),"1","#"),"0","#"),CHAR(10),""),"$","")," ",""),",","@"),"&gt;","@"),"&lt;","@"),"=","@"),")","@"),"(","@"),"^","@"),"/","@"),"+","@"),"*","@"),"-","@"),"@#","")))/2,TRUE,FALSE),"HardCodeMsg",IF(LEN(IF(_xlfn.ISFORMULA('Weighted Average'!P12),_xlfn.FORMULATEXT('Weighted Average'!P12),'Weighted Average'!P12))-LEN(SUBSTITUTE(IF(_xlfn.ISFORMULA('Weighted Average'!P12),_xlfn.FORMULATEXT('Weighted Average'!P12),'Weighted Average'!P12),"""",""))&gt;LEN(IF(_xlfn.ISFORMULA('#_Weighted Average'!P12),_xlfn.FORMULATEXT('#_Weighted Average'!P12),'#_Weighted Average'!P12))-LEN(SUBSTITUTE(IF(_xlfn.ISFORMULA('#_Weighted Average'!P12),_xlfn.FORMULATEXT('#_Weighted Average'!P12),'#_Weighted Average'!P12),"""","")),TRUE,FALSE),"HardQuoteMsg",IF(LEN(IF(_xlfn.ISFORMULA('Weighted Average'!P12),_xlfn.FORMULATEXT('Weighted Average'!P12),'Weighted Average'!P12))-LEN(SUBSTITUTE(IF(_xlfn.ISFORMULA('Weighted Average'!P12),_xlfn.FORMULATEXT('Weighted Average'!P12),'Weighted Average'!P12),"$",""))&lt;0.5*(LEN(IF(_xlfn.ISFORMULA('#_Weighted Average'!P12),_xlfn.FORMULATEXT('#_Weighted Average'!P12),'#_Weighted Average'!P12))-LEN(SUBSTITUTE(IF(_xlfn.ISFORMULA('#_Weighted Average'!P12),_xlfn.FORMULATEXT('#_Weighted Average'!P12),'#_Weighted Average'!P12),"$",""))),TRUE,FALSE),"MissingAbsMsg",TRUE,"PerfectMsg")</f>
        <v/>
      </c>
      <c r="Q12" s="163" t="str">
        <f ca="1">_xlfn.IFS(ISBLANK('Weighted Average'!Q12),"",IF(NOT(ISNA('#_Weighted Average'!Q12)),IF(ISNA('Weighted Average'!Q12),TRUE,FALSE),FALSE),"StuNAMsg",IF(AND(ISNA('#_Weighted Average'!Q12),ISNA('Weighted Average'!Q12)),TRUE,FALSE),"PerfectMsg",IF(NOT(ISERROR('#_Weighted Average'!Q12)),IF(ISERROR('Weighted Average'!Q12),TRUE,FALSE),FALSE),"StuErrorMsg",IF(TYPE('#_Weighted Average'!Q12)&lt;&gt;TYPE('Weighted Average'!Q12),TRUE,FALSE),"WrongTypeMsg",IF(_xlfn.ISFORMULA('#_Weighted Average'!Q12),IF(NOT(_xlfn.ISFORMULA('Weighted Average'!Q12)),TRUE),FALSE),"MissingFormulaMsg",IF(NOT(AND(ISNUMBER(FIND("[",_xlfn.FORMULATEXT('#_Weighted Average'!Q12))),ISNUMBER(FIND("!",_xlfn.FORMULATEXT('#_Weighted Average'!Q12))))),AND(ISNUMBER(FIND("[",_xlfn.FORMULATEXT('Weighted Average'!Q12))),ISNUMBER(FIND("!",_xlfn.FORMULATEXT('Weighted Average'!Q12)))),FALSE),"ExternalRefsMsg",IF(ISNUMBER('#_Weighted Average'!Q12),IF(ABS('#_Weighted Average'!Q12-'Weighted Average'!Q12)&gt;0.00001,TRUE,FALSE),IF('#_Weighted Average'!Q12&lt;&gt;'Weighted Average'!Q12,TRUE,FALSE)),IF(ISNUMBER('#_Weighted Average'!Q12),IF('#_Weighted Average'!Q12&gt;'Weighted Average'!Q12,"TooLow","TooHigh"),"WrongAnswer"),NOT(_xlfn.ISFORMULA('#_Weighted Average'!Q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Average'!Q12),_xlfn.FORMULATEXT('Weighted Average'!Q12),'Weighted Average'!Q12),"9","#"),"8","#"),"7","#"),"6","#"),"5","#"),"4","#"),"3","#"),"2","#"),"1","#"),"0","#"),CHAR(10),""),"$",""),"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Average'!Q12),_xlfn.FORMULATEXT('Weighted Average'!Q12),'Weighted Average'!Q12),"9","#"),"8","#"),"7","#"),"6","#"),"5","#"),"4","#"),"3","#"),"2","#"),"1","#"),"0","#"),CHAR(10),""),"$",""),"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Average'!Q12),_xlfn.FORMULATEXT('#_Weighted Average'!Q12),'#_Weighted Average'!Q12),"9","#"),"8","#"),"7","#"),"6","#"),"5","#"),"4","#"),"3","#"),"2","#"),"1","#"),"0","#"),CHAR(10),""),"$",""),"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Average'!Q12),_xlfn.FORMULATEXT('#_Weighted Average'!Q12),'#_Weighted Average'!Q12),"9","#"),"8","#"),"7","#"),"6","#"),"5","#"),"4","#"),"3","#"),"2","#"),"1","#"),"0","#"),CHAR(10),""),"$","")," ",""),",","@"),"&gt;","@"),"&lt;","@"),"=","@"),")","@"),"(","@"),"^","@"),"/","@"),"+","@"),"*","@"),"-","@"),"@#","")))/2,TRUE,FALSE),"HardCodeMsg",IF(LEN(IF(_xlfn.ISFORMULA('Weighted Average'!Q12),_xlfn.FORMULATEXT('Weighted Average'!Q12),'Weighted Average'!Q12))-LEN(SUBSTITUTE(IF(_xlfn.ISFORMULA('Weighted Average'!Q12),_xlfn.FORMULATEXT('Weighted Average'!Q12),'Weighted Average'!Q12),"""",""))&gt;LEN(IF(_xlfn.ISFORMULA('#_Weighted Average'!Q12),_xlfn.FORMULATEXT('#_Weighted Average'!Q12),'#_Weighted Average'!Q12))-LEN(SUBSTITUTE(IF(_xlfn.ISFORMULA('#_Weighted Average'!Q12),_xlfn.FORMULATEXT('#_Weighted Average'!Q12),'#_Weighted Average'!Q12),"""","")),TRUE,FALSE),"HardQuoteMsg",IF(LEN(IF(_xlfn.ISFORMULA('Weighted Average'!Q12),_xlfn.FORMULATEXT('Weighted Average'!Q12),'Weighted Average'!Q12))-LEN(SUBSTITUTE(IF(_xlfn.ISFORMULA('Weighted Average'!Q12),_xlfn.FORMULATEXT('Weighted Average'!Q12),'Weighted Average'!Q12),"$",""))&lt;0.5*(LEN(IF(_xlfn.ISFORMULA('#_Weighted Average'!Q12),_xlfn.FORMULATEXT('#_Weighted Average'!Q12),'#_Weighted Average'!Q12))-LEN(SUBSTITUTE(IF(_xlfn.ISFORMULA('#_Weighted Average'!Q12),_xlfn.FORMULATEXT('#_Weighted Average'!Q12),'#_Weighted Average'!Q12),"$",""))),TRUE,FALSE),"MissingAbsMsg",TRUE,"PerfectMsg")</f>
        <v/>
      </c>
      <c r="R12" s="162" t="str">
        <f ca="1">_xlfn.IFS(ISBLANK('Weighted Average'!R12),"",IF(NOT(ISNA('#_Weighted Average'!R12)),IF(ISNA('Weighted Average'!R12),TRUE,FALSE),FALSE),"StuNAMsg",IF(AND(ISNA('#_Weighted Average'!R12),ISNA('Weighted Average'!R12)),TRUE,FALSE),"PerfectMsg",IF(NOT(ISERROR('#_Weighted Average'!R12)),IF(ISERROR('Weighted Average'!R12),TRUE,FALSE),FALSE),"StuErrorMsg",IF(TYPE('#_Weighted Average'!R12)&lt;&gt;TYPE('Weighted Average'!R12),TRUE,FALSE),"WrongTypeMsg",IF(_xlfn.ISFORMULA('#_Weighted Average'!R12),IF(NOT(_xlfn.ISFORMULA('Weighted Average'!R12)),TRUE),FALSE),"MissingFormulaMsg",IF(NOT(AND(ISNUMBER(FIND("[",_xlfn.FORMULATEXT('#_Weighted Average'!R12))),ISNUMBER(FIND("!",_xlfn.FORMULATEXT('#_Weighted Average'!R12))))),AND(ISNUMBER(FIND("[",_xlfn.FORMULATEXT('Weighted Average'!R12))),ISNUMBER(FIND("!",_xlfn.FORMULATEXT('Weighted Average'!R12)))),FALSE),"ExternalRefsMsg",IF(ISNUMBER('#_Weighted Average'!R12),IF(ABS('#_Weighted Average'!R12-'Weighted Average'!R12)&gt;0.00001,TRUE,FALSE),IF('#_Weighted Average'!R12&lt;&gt;'Weighted Average'!R12,TRUE,FALSE)),IF(ISNUMBER('#_Weighted Average'!R12),IF('#_Weighted Average'!R12&gt;'Weighted Average'!R12,"TooLow","TooHigh"),"WrongAnswer"),NOT(_xlfn.ISFORMULA('#_Weighted Average'!R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Average'!R12),_xlfn.FORMULATEXT('Weighted Average'!R12),'Weighted Average'!R12),"9","#"),"8","#"),"7","#"),"6","#"),"5","#"),"4","#"),"3","#"),"2","#"),"1","#"),"0","#"),CHAR(10),""),"$",""),"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Average'!R12),_xlfn.FORMULATEXT('Weighted Average'!R12),'Weighted Average'!R12),"9","#"),"8","#"),"7","#"),"6","#"),"5","#"),"4","#"),"3","#"),"2","#"),"1","#"),"0","#"),CHAR(10),""),"$",""),"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Average'!R12),_xlfn.FORMULATEXT('#_Weighted Average'!R12),'#_Weighted Average'!R12),"9","#"),"8","#"),"7","#"),"6","#"),"5","#"),"4","#"),"3","#"),"2","#"),"1","#"),"0","#"),CHAR(10),""),"$",""),"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Average'!R12),_xlfn.FORMULATEXT('#_Weighted Average'!R12),'#_Weighted Average'!R12),"9","#"),"8","#"),"7","#"),"6","#"),"5","#"),"4","#"),"3","#"),"2","#"),"1","#"),"0","#"),CHAR(10),""),"$","")," ",""),",","@"),"&gt;","@"),"&lt;","@"),"=","@"),")","@"),"(","@"),"^","@"),"/","@"),"+","@"),"*","@"),"-","@"),"@#","")))/2,TRUE,FALSE),"HardCodeMsg",IF(LEN(IF(_xlfn.ISFORMULA('Weighted Average'!R12),_xlfn.FORMULATEXT('Weighted Average'!R12),'Weighted Average'!R12))-LEN(SUBSTITUTE(IF(_xlfn.ISFORMULA('Weighted Average'!R12),_xlfn.FORMULATEXT('Weighted Average'!R12),'Weighted Average'!R12),"""",""))&gt;LEN(IF(_xlfn.ISFORMULA('#_Weighted Average'!R12),_xlfn.FORMULATEXT('#_Weighted Average'!R12),'#_Weighted Average'!R12))-LEN(SUBSTITUTE(IF(_xlfn.ISFORMULA('#_Weighted Average'!R12),_xlfn.FORMULATEXT('#_Weighted Average'!R12),'#_Weighted Average'!R12),"""","")),TRUE,FALSE),"HardQuoteMsg",IF(LEN(IF(_xlfn.ISFORMULA('Weighted Average'!R12),_xlfn.FORMULATEXT('Weighted Average'!R12),'Weighted Average'!R12))-LEN(SUBSTITUTE(IF(_xlfn.ISFORMULA('Weighted Average'!R12),_xlfn.FORMULATEXT('Weighted Average'!R12),'Weighted Average'!R12),"$",""))&lt;0.5*(LEN(IF(_xlfn.ISFORMULA('#_Weighted Average'!R12),_xlfn.FORMULATEXT('#_Weighted Average'!R12),'#_Weighted Average'!R12))-LEN(SUBSTITUTE(IF(_xlfn.ISFORMULA('#_Weighted Average'!R12),_xlfn.FORMULATEXT('#_Weighted Average'!R12),'#_Weighted Average'!R12),"$",""))),TRUE,FALSE),"MissingAbsMsg",TRUE,"PerfectMsg")</f>
        <v/>
      </c>
      <c r="S12" s="163" t="str">
        <f ca="1">_xlfn.IFS(ISBLANK('Weighted Average'!S12),"",IF(NOT(ISNA('#_Weighted Average'!S12)),IF(ISNA('Weighted Average'!S12),TRUE,FALSE),FALSE),"StuNAMsg",IF(AND(ISNA('#_Weighted Average'!S12),ISNA('Weighted Average'!S12)),TRUE,FALSE),"PerfectMsg",IF(NOT(ISERROR('#_Weighted Average'!S12)),IF(ISERROR('Weighted Average'!S12),TRUE,FALSE),FALSE),"StuErrorMsg",IF(TYPE('#_Weighted Average'!S12)&lt;&gt;TYPE('Weighted Average'!S12),TRUE,FALSE),"WrongTypeMsg",IF(_xlfn.ISFORMULA('#_Weighted Average'!S12),IF(NOT(_xlfn.ISFORMULA('Weighted Average'!S12)),TRUE),FALSE),"MissingFormulaMsg",IF(NOT(AND(ISNUMBER(FIND("[",_xlfn.FORMULATEXT('#_Weighted Average'!S12))),ISNUMBER(FIND("!",_xlfn.FORMULATEXT('#_Weighted Average'!S12))))),AND(ISNUMBER(FIND("[",_xlfn.FORMULATEXT('Weighted Average'!S12))),ISNUMBER(FIND("!",_xlfn.FORMULATEXT('Weighted Average'!S12)))),FALSE),"ExternalRefsMsg",IF(ISNUMBER('#_Weighted Average'!S12),IF(ABS('#_Weighted Average'!S12-'Weighted Average'!S12)&gt;0.00001,TRUE,FALSE),IF('#_Weighted Average'!S12&lt;&gt;'Weighted Average'!S12,TRUE,FALSE)),IF(ISNUMBER('#_Weighted Average'!S12),IF('#_Weighted Average'!S12&gt;'Weighted Average'!S12,"TooLow","TooHigh"),"WrongAnswer"),NOT(_xlfn.ISFORMULA('#_Weighted Average'!S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Average'!S12),_xlfn.FORMULATEXT('Weighted Average'!S12),'Weighted Average'!S12),"9","#"),"8","#"),"7","#"),"6","#"),"5","#"),"4","#"),"3","#"),"2","#"),"1","#"),"0","#"),CHAR(10),""),"$",""),"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Average'!S12),_xlfn.FORMULATEXT('Weighted Average'!S12),'Weighted Average'!S12),"9","#"),"8","#"),"7","#"),"6","#"),"5","#"),"4","#"),"3","#"),"2","#"),"1","#"),"0","#"),CHAR(10),""),"$",""),"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Average'!S12),_xlfn.FORMULATEXT('#_Weighted Average'!S12),'#_Weighted Average'!S12),"9","#"),"8","#"),"7","#"),"6","#"),"5","#"),"4","#"),"3","#"),"2","#"),"1","#"),"0","#"),CHAR(10),""),"$",""),"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Average'!S12),_xlfn.FORMULATEXT('#_Weighted Average'!S12),'#_Weighted Average'!S12),"9","#"),"8","#"),"7","#"),"6","#"),"5","#"),"4","#"),"3","#"),"2","#"),"1","#"),"0","#"),CHAR(10),""),"$","")," ",""),",","@"),"&gt;","@"),"&lt;","@"),"=","@"),")","@"),"(","@"),"^","@"),"/","@"),"+","@"),"*","@"),"-","@"),"@#","")))/2,TRUE,FALSE),"HardCodeMsg",IF(LEN(IF(_xlfn.ISFORMULA('Weighted Average'!S12),_xlfn.FORMULATEXT('Weighted Average'!S12),'Weighted Average'!S12))-LEN(SUBSTITUTE(IF(_xlfn.ISFORMULA('Weighted Average'!S12),_xlfn.FORMULATEXT('Weighted Average'!S12),'Weighted Average'!S12),"""",""))&gt;LEN(IF(_xlfn.ISFORMULA('#_Weighted Average'!S12),_xlfn.FORMULATEXT('#_Weighted Average'!S12),'#_Weighted Average'!S12))-LEN(SUBSTITUTE(IF(_xlfn.ISFORMULA('#_Weighted Average'!S12),_xlfn.FORMULATEXT('#_Weighted Average'!S12),'#_Weighted Average'!S12),"""","")),TRUE,FALSE),"HardQuoteMsg",IF(LEN(IF(_xlfn.ISFORMULA('Weighted Average'!S12),_xlfn.FORMULATEXT('Weighted Average'!S12),'Weighted Average'!S12))-LEN(SUBSTITUTE(IF(_xlfn.ISFORMULA('Weighted Average'!S12),_xlfn.FORMULATEXT('Weighted Average'!S12),'Weighted Average'!S12),"$",""))&lt;0.5*(LEN(IF(_xlfn.ISFORMULA('#_Weighted Average'!S12),_xlfn.FORMULATEXT('#_Weighted Average'!S12),'#_Weighted Average'!S12))-LEN(SUBSTITUTE(IF(_xlfn.ISFORMULA('#_Weighted Average'!S12),_xlfn.FORMULATEXT('#_Weighted Average'!S12),'#_Weighted Average'!S12),"$",""))),TRUE,FALSE),"MissingAbsMsg",TRUE,"PerfectMsg")</f>
        <v/>
      </c>
      <c r="T12" s="164" t="str">
        <f ca="1">_xlfn.IFS(ISBLANK('Weighted Average'!T12),"",IF(NOT(ISNA('#_Weighted Average'!T12)),IF(ISNA('Weighted Average'!T12),TRUE,FALSE),FALSE),"StuNAMsg",IF(AND(ISNA('#_Weighted Average'!T12),ISNA('Weighted Average'!T12)),TRUE,FALSE),"PerfectMsg",IF(NOT(ISERROR('#_Weighted Average'!T12)),IF(ISERROR('Weighted Average'!T12),TRUE,FALSE),FALSE),"StuErrorMsg",IF(TYPE('#_Weighted Average'!T12)&lt;&gt;TYPE('Weighted Average'!T12),TRUE,FALSE),"WrongTypeMsg",IF(_xlfn.ISFORMULA('#_Weighted Average'!T12),IF(NOT(_xlfn.ISFORMULA('Weighted Average'!T12)),TRUE),FALSE),"MissingFormulaMsg",IF(NOT(AND(ISNUMBER(FIND("[",_xlfn.FORMULATEXT('#_Weighted Average'!T12))),ISNUMBER(FIND("!",_xlfn.FORMULATEXT('#_Weighted Average'!T12))))),AND(ISNUMBER(FIND("[",_xlfn.FORMULATEXT('Weighted Average'!T12))),ISNUMBER(FIND("!",_xlfn.FORMULATEXT('Weighted Average'!T12)))),FALSE),"ExternalRefsMsg",IF(ISNUMBER('#_Weighted Average'!T12),IF(ABS('#_Weighted Average'!T12-'Weighted Average'!T12)&gt;0.00001,TRUE,FALSE),IF('#_Weighted Average'!T12&lt;&gt;'Weighted Average'!T12,TRUE,FALSE)),IF(ISNUMBER('#_Weighted Average'!T12),IF('#_Weighted Average'!T12&gt;'Weighted Average'!T12,"TooLow","TooHigh"),"WrongAnswer"),NOT(_xlfn.ISFORMULA('#_Weighted Average'!T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Average'!T12),_xlfn.FORMULATEXT('Weighted Average'!T12),'Weighted Average'!T12),"9","#"),"8","#"),"7","#"),"6","#"),"5","#"),"4","#"),"3","#"),"2","#"),"1","#"),"0","#"),CHAR(10),""),"$",""),"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Average'!T12),_xlfn.FORMULATEXT('Weighted Average'!T12),'Weighted Average'!T12),"9","#"),"8","#"),"7","#"),"6","#"),"5","#"),"4","#"),"3","#"),"2","#"),"1","#"),"0","#"),CHAR(10),""),"$",""),"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Average'!T12),_xlfn.FORMULATEXT('#_Weighted Average'!T12),'#_Weighted Average'!T12),"9","#"),"8","#"),"7","#"),"6","#"),"5","#"),"4","#"),"3","#"),"2","#"),"1","#"),"0","#"),CHAR(10),""),"$",""),"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Average'!T12),_xlfn.FORMULATEXT('#_Weighted Average'!T12),'#_Weighted Average'!T12),"9","#"),"8","#"),"7","#"),"6","#"),"5","#"),"4","#"),"3","#"),"2","#"),"1","#"),"0","#"),CHAR(10),""),"$","")," ",""),",","@"),"&gt;","@"),"&lt;","@"),"=","@"),")","@"),"(","@"),"^","@"),"/","@"),"+","@"),"*","@"),"-","@"),"@#","")))/2,TRUE,FALSE),"HardCodeMsg",IF(LEN(IF(_xlfn.ISFORMULA('Weighted Average'!T12),_xlfn.FORMULATEXT('Weighted Average'!T12),'Weighted Average'!T12))-LEN(SUBSTITUTE(IF(_xlfn.ISFORMULA('Weighted Average'!T12),_xlfn.FORMULATEXT('Weighted Average'!T12),'Weighted Average'!T12),"""",""))&gt;LEN(IF(_xlfn.ISFORMULA('#_Weighted Average'!T12),_xlfn.FORMULATEXT('#_Weighted Average'!T12),'#_Weighted Average'!T12))-LEN(SUBSTITUTE(IF(_xlfn.ISFORMULA('#_Weighted Average'!T12),_xlfn.FORMULATEXT('#_Weighted Average'!T12),'#_Weighted Average'!T12),"""","")),TRUE,FALSE),"HardQuoteMsg",IF(LEN(IF(_xlfn.ISFORMULA('Weighted Average'!T12),_xlfn.FORMULATEXT('Weighted Average'!T12),'Weighted Average'!T12))-LEN(SUBSTITUTE(IF(_xlfn.ISFORMULA('Weighted Average'!T12),_xlfn.FORMULATEXT('Weighted Average'!T12),'Weighted Average'!T12),"$",""))&lt;0.5*(LEN(IF(_xlfn.ISFORMULA('#_Weighted Average'!T12),_xlfn.FORMULATEXT('#_Weighted Average'!T12),'#_Weighted Average'!T12))-LEN(SUBSTITUTE(IF(_xlfn.ISFORMULA('#_Weighted Average'!T12),_xlfn.FORMULATEXT('#_Weighted Average'!T12),'#_Weighted Average'!T12),"$",""))),TRUE,FALSE),"MissingAbsMsg",TRUE,"PerfectMsg")</f>
        <v/>
      </c>
      <c r="U12" s="155" t="str">
        <f ca="1">_xlfn.IFS(ISBLANK('Weighted Average'!U12),"",IF(NOT(ISNA('#_Weighted Average'!U12)),IF(ISNA('Weighted Average'!U12),TRUE,FALSE),FALSE),"StuNAMsg",IF(AND(ISNA('#_Weighted Average'!U12),ISNA('Weighted Average'!U12)),TRUE,FALSE),"PerfectMsg",IF(NOT(ISERROR('#_Weighted Average'!U12)),IF(ISERROR('Weighted Average'!U12),TRUE,FALSE),FALSE),"StuErrorMsg",IF(TYPE('#_Weighted Average'!U12)&lt;&gt;TYPE('Weighted Average'!U12),TRUE,FALSE),"WrongTypeMsg",IF(_xlfn.ISFORMULA('#_Weighted Average'!U12),IF(NOT(_xlfn.ISFORMULA('Weighted Average'!U12)),TRUE),FALSE),"MissingFormulaMsg",IF(NOT(AND(ISNUMBER(FIND("[",_xlfn.FORMULATEXT('#_Weighted Average'!U12))),ISNUMBER(FIND("!",_xlfn.FORMULATEXT('#_Weighted Average'!U12))))),AND(ISNUMBER(FIND("[",_xlfn.FORMULATEXT('Weighted Average'!U12))),ISNUMBER(FIND("!",_xlfn.FORMULATEXT('Weighted Average'!U12)))),FALSE),"ExternalRefsMsg",IF(ISNUMBER('#_Weighted Average'!U12),IF(ABS('#_Weighted Average'!U12-'Weighted Average'!U12)&gt;0.00001,TRUE,FALSE),IF('#_Weighted Average'!U12&lt;&gt;'Weighted Average'!U12,TRUE,FALSE)),IF(ISNUMBER('#_Weighted Average'!U12),IF('#_Weighted Average'!U12&gt;'Weighted Average'!U12,"TooLow","TooHigh"),"WrongAnswer"),NOT(_xlfn.ISFORMULA('#_Weighted Average'!U12)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Average'!U12),_xlfn.FORMULATEXT('Weighted Average'!U12),'Weighted Average'!U12),"9","#"),"8","#"),"7","#"),"6","#"),"5","#"),"4","#"),"3","#"),"2","#"),"1","#"),"0","#"),CHAR(10),""),"$",""),"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Average'!U12),_xlfn.FORMULATEXT('Weighted Average'!U12),'Weighted Average'!U12),"9","#"),"8","#"),"7","#"),"6","#"),"5","#"),"4","#"),"3","#"),"2","#"),"1","#"),"0","#"),CHAR(10),""),"$",""),"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Average'!U12),_xlfn.FORMULATEXT('#_Weighted Average'!U12),'#_Weighted Average'!U12),"9","#"),"8","#"),"7","#"),"6","#"),"5","#"),"4","#"),"3","#"),"2","#"),"1","#"),"0","#"),CHAR(10),""),"$",""),"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Average'!U12),_xlfn.FORMULATEXT('#_Weighted Average'!U12),'#_Weighted Average'!U12),"9","#"),"8","#"),"7","#"),"6","#"),"5","#"),"4","#"),"3","#"),"2","#"),"1","#"),"0","#"),CHAR(10),""),"$","")," ",""),",","@"),"&gt;","@"),"&lt;","@"),"=","@"),")","@"),"(","@"),"^","@"),"/","@"),"+","@"),"*","@"),"-","@"),"@#","")))/2,TRUE,FALSE),"HardCodeMsg",IF(LEN(IF(_xlfn.ISFORMULA('Weighted Average'!U12),_xlfn.FORMULATEXT('Weighted Average'!U12),'Weighted Average'!U12))-LEN(SUBSTITUTE(IF(_xlfn.ISFORMULA('Weighted Average'!U12),_xlfn.FORMULATEXT('Weighted Average'!U12),'Weighted Average'!U12),"""",""))&gt;LEN(IF(_xlfn.ISFORMULA('#_Weighted Average'!U12),_xlfn.FORMULATEXT('#_Weighted Average'!U12),'#_Weighted Average'!U12))-LEN(SUBSTITUTE(IF(_xlfn.ISFORMULA('#_Weighted Average'!U12),_xlfn.FORMULATEXT('#_Weighted Average'!U12),'#_Weighted Average'!U12),"""","")),TRUE,FALSE),"HardQuoteMsg",IF(LEN(IF(_xlfn.ISFORMULA('Weighted Average'!U12),_xlfn.FORMULATEXT('Weighted Average'!U12),'Weighted Average'!U12))-LEN(SUBSTITUTE(IF(_xlfn.ISFORMULA('Weighted Average'!U12),_xlfn.FORMULATEXT('Weighted Average'!U12),'Weighted Average'!U12),"$",""))&lt;0.5*(LEN(IF(_xlfn.ISFORMULA('#_Weighted Average'!U12),_xlfn.FORMULATEXT('#_Weighted Average'!U12),'#_Weighted Average'!U12))-LEN(SUBSTITUTE(IF(_xlfn.ISFORMULA('#_Weighted Average'!U12),_xlfn.FORMULATEXT('#_Weighted Average'!U12),'#_Weighted Average'!U12),"$",""))),TRUE,FALSE),"MissingAbsMsg",TRUE,"PerfectMsg")</f>
        <v/>
      </c>
    </row>
    <row r="13" spans="1:27" x14ac:dyDescent="0.15">
      <c r="B13" s="150">
        <v>0</v>
      </c>
      <c r="C13" s="162">
        <v>0</v>
      </c>
      <c r="D13" s="162">
        <v>0</v>
      </c>
      <c r="E13" s="162">
        <v>0</v>
      </c>
      <c r="F13" s="162">
        <v>0</v>
      </c>
      <c r="G13" s="162">
        <v>0</v>
      </c>
      <c r="H13" s="162">
        <v>0</v>
      </c>
      <c r="I13" s="162">
        <v>0</v>
      </c>
      <c r="J13" s="162">
        <v>0</v>
      </c>
      <c r="K13" s="162">
        <v>0</v>
      </c>
      <c r="L13" s="162">
        <v>0</v>
      </c>
      <c r="M13" s="162">
        <v>0</v>
      </c>
      <c r="N13" s="162" t="str">
        <f ca="1">_xlfn.IFS(ISBLANK('Weighted Average'!N13),"",IF(NOT(ISNA('#_Weighted Average'!N13)),IF(ISNA('Weighted Average'!N13),TRUE,FALSE),FALSE),"StuNAMsg",IF(AND(ISNA('#_Weighted Average'!N13),ISNA('Weighted Average'!N13)),TRUE,FALSE),"PerfectMsg",IF(NOT(ISERROR('#_Weighted Average'!N13)),IF(ISERROR('Weighted Average'!N13),TRUE,FALSE),FALSE),"StuErrorMsg",IF(TYPE('#_Weighted Average'!N13)&lt;&gt;TYPE('Weighted Average'!N13),TRUE,FALSE),"WrongTypeMsg",IF(_xlfn.ISFORMULA('#_Weighted Average'!N13),IF(NOT(_xlfn.ISFORMULA('Weighted Average'!N13)),TRUE),FALSE),"MissingFormulaMsg",IF(NOT(AND(ISNUMBER(FIND("[",_xlfn.FORMULATEXT('#_Weighted Average'!N13))),ISNUMBER(FIND("!",_xlfn.FORMULATEXT('#_Weighted Average'!N13))))),AND(ISNUMBER(FIND("[",_xlfn.FORMULATEXT('Weighted Average'!N13))),ISNUMBER(FIND("!",_xlfn.FORMULATEXT('Weighted Average'!N13)))),FALSE),"ExternalRefsMsg",IF(ISNUMBER('#_Weighted Average'!N13),IF(ABS('#_Weighted Average'!N13-'Weighted Average'!N13)&gt;0.00001,TRUE,FALSE),IF('#_Weighted Average'!N13&lt;&gt;'Weighted Average'!N13,TRUE,FALSE)),IF(ISNUMBER('#_Weighted Average'!N13),IF('#_Weighted Average'!N13&gt;'Weighted Average'!N13,"TooLow","TooHigh"),"WrongAnswer"),NOT(_xlfn.ISFORMULA('#_Weighted Average'!N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Average'!N13),_xlfn.FORMULATEXT('Weighted Average'!N13),'Weighted Average'!N13),"9","#"),"8","#"),"7","#"),"6","#"),"5","#"),"4","#"),"3","#"),"2","#"),"1","#"),"0","#"),CHAR(10),""),"$",""),"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Average'!N13),_xlfn.FORMULATEXT('Weighted Average'!N13),'Weighted Average'!N13),"9","#"),"8","#"),"7","#"),"6","#"),"5","#"),"4","#"),"3","#"),"2","#"),"1","#"),"0","#"),CHAR(10),""),"$",""),"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Average'!N13),_xlfn.FORMULATEXT('#_Weighted Average'!N13),'#_Weighted Average'!N13),"9","#"),"8","#"),"7","#"),"6","#"),"5","#"),"4","#"),"3","#"),"2","#"),"1","#"),"0","#"),CHAR(10),""),"$",""),"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Average'!N13),_xlfn.FORMULATEXT('#_Weighted Average'!N13),'#_Weighted Average'!N13),"9","#"),"8","#"),"7","#"),"6","#"),"5","#"),"4","#"),"3","#"),"2","#"),"1","#"),"0","#"),CHAR(10),""),"$","")," ",""),",","@"),"&gt;","@"),"&lt;","@"),"=","@"),")","@"),"(","@"),"^","@"),"/","@"),"+","@"),"*","@"),"-","@"),"@#","")))/2,TRUE,FALSE),"HardCodeMsg",IF(LEN(IF(_xlfn.ISFORMULA('Weighted Average'!N13),_xlfn.FORMULATEXT('Weighted Average'!N13),'Weighted Average'!N13))-LEN(SUBSTITUTE(IF(_xlfn.ISFORMULA('Weighted Average'!N13),_xlfn.FORMULATEXT('Weighted Average'!N13),'Weighted Average'!N13),"""",""))&gt;LEN(IF(_xlfn.ISFORMULA('#_Weighted Average'!N13),_xlfn.FORMULATEXT('#_Weighted Average'!N13),'#_Weighted Average'!N13))-LEN(SUBSTITUTE(IF(_xlfn.ISFORMULA('#_Weighted Average'!N13),_xlfn.FORMULATEXT('#_Weighted Average'!N13),'#_Weighted Average'!N13),"""","")),TRUE,FALSE),"HardQuoteMsg",IF(LEN(IF(_xlfn.ISFORMULA('Weighted Average'!N13),_xlfn.FORMULATEXT('Weighted Average'!N13),'Weighted Average'!N13))-LEN(SUBSTITUTE(IF(_xlfn.ISFORMULA('Weighted Average'!N13),_xlfn.FORMULATEXT('Weighted Average'!N13),'Weighted Average'!N13),"$",""))&lt;0.5*(LEN(IF(_xlfn.ISFORMULA('#_Weighted Average'!N13),_xlfn.FORMULATEXT('#_Weighted Average'!N13),'#_Weighted Average'!N13))-LEN(SUBSTITUTE(IF(_xlfn.ISFORMULA('#_Weighted Average'!N13),_xlfn.FORMULATEXT('#_Weighted Average'!N13),'#_Weighted Average'!N13),"$",""))),TRUE,FALSE),"MissingAbsMsg",TRUE,"PerfectMsg")</f>
        <v/>
      </c>
      <c r="O13" s="163" t="str">
        <f ca="1">_xlfn.IFS(ISBLANK('Weighted Average'!O13),"",IF(NOT(ISNA('#_Weighted Average'!O13)),IF(ISNA('Weighted Average'!O13),TRUE,FALSE),FALSE),"StuNAMsg",IF(AND(ISNA('#_Weighted Average'!O13),ISNA('Weighted Average'!O13)),TRUE,FALSE),"PerfectMsg",IF(NOT(ISERROR('#_Weighted Average'!O13)),IF(ISERROR('Weighted Average'!O13),TRUE,FALSE),FALSE),"StuErrorMsg",IF(TYPE('#_Weighted Average'!O13)&lt;&gt;TYPE('Weighted Average'!O13),TRUE,FALSE),"WrongTypeMsg",IF(_xlfn.ISFORMULA('#_Weighted Average'!O13),IF(NOT(_xlfn.ISFORMULA('Weighted Average'!O13)),TRUE),FALSE),"MissingFormulaMsg",IF(NOT(AND(ISNUMBER(FIND("[",_xlfn.FORMULATEXT('#_Weighted Average'!O13))),ISNUMBER(FIND("!",_xlfn.FORMULATEXT('#_Weighted Average'!O13))))),AND(ISNUMBER(FIND("[",_xlfn.FORMULATEXT('Weighted Average'!O13))),ISNUMBER(FIND("!",_xlfn.FORMULATEXT('Weighted Average'!O13)))),FALSE),"ExternalRefsMsg",IF(ISNUMBER('#_Weighted Average'!O13),IF(ABS('#_Weighted Average'!O13-'Weighted Average'!O13)&gt;0.00001,TRUE,FALSE),IF('#_Weighted Average'!O13&lt;&gt;'Weighted Average'!O13,TRUE,FALSE)),IF(ISNUMBER('#_Weighted Average'!O13),IF('#_Weighted Average'!O13&gt;'Weighted Average'!O13,"TooLow","TooHigh"),"WrongAnswer"),NOT(_xlfn.ISFORMULA('#_Weighted Average'!O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Average'!O13),_xlfn.FORMULATEXT('Weighted Average'!O13),'Weighted Average'!O13),"9","#"),"8","#"),"7","#"),"6","#"),"5","#"),"4","#"),"3","#"),"2","#"),"1","#"),"0","#"),CHAR(10),""),"$",""),"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Average'!O13),_xlfn.FORMULATEXT('Weighted Average'!O13),'Weighted Average'!O13),"9","#"),"8","#"),"7","#"),"6","#"),"5","#"),"4","#"),"3","#"),"2","#"),"1","#"),"0","#"),CHAR(10),""),"$",""),"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Average'!O13),_xlfn.FORMULATEXT('#_Weighted Average'!O13),'#_Weighted Average'!O13),"9","#"),"8","#"),"7","#"),"6","#"),"5","#"),"4","#"),"3","#"),"2","#"),"1","#"),"0","#"),CHAR(10),""),"$",""),"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Average'!O13),_xlfn.FORMULATEXT('#_Weighted Average'!O13),'#_Weighted Average'!O13),"9","#"),"8","#"),"7","#"),"6","#"),"5","#"),"4","#"),"3","#"),"2","#"),"1","#"),"0","#"),CHAR(10),""),"$","")," ",""),",","@"),"&gt;","@"),"&lt;","@"),"=","@"),")","@"),"(","@"),"^","@"),"/","@"),"+","@"),"*","@"),"-","@"),"@#","")))/2,TRUE,FALSE),"HardCodeMsg",IF(LEN(IF(_xlfn.ISFORMULA('Weighted Average'!O13),_xlfn.FORMULATEXT('Weighted Average'!O13),'Weighted Average'!O13))-LEN(SUBSTITUTE(IF(_xlfn.ISFORMULA('Weighted Average'!O13),_xlfn.FORMULATEXT('Weighted Average'!O13),'Weighted Average'!O13),"""",""))&gt;LEN(IF(_xlfn.ISFORMULA('#_Weighted Average'!O13),_xlfn.FORMULATEXT('#_Weighted Average'!O13),'#_Weighted Average'!O13))-LEN(SUBSTITUTE(IF(_xlfn.ISFORMULA('#_Weighted Average'!O13),_xlfn.FORMULATEXT('#_Weighted Average'!O13),'#_Weighted Average'!O13),"""","")),TRUE,FALSE),"HardQuoteMsg",IF(LEN(IF(_xlfn.ISFORMULA('Weighted Average'!O13),_xlfn.FORMULATEXT('Weighted Average'!O13),'Weighted Average'!O13))-LEN(SUBSTITUTE(IF(_xlfn.ISFORMULA('Weighted Average'!O13),_xlfn.FORMULATEXT('Weighted Average'!O13),'Weighted Average'!O13),"$",""))&lt;0.5*(LEN(IF(_xlfn.ISFORMULA('#_Weighted Average'!O13),_xlfn.FORMULATEXT('#_Weighted Average'!O13),'#_Weighted Average'!O13))-LEN(SUBSTITUTE(IF(_xlfn.ISFORMULA('#_Weighted Average'!O13),_xlfn.FORMULATEXT('#_Weighted Average'!O13),'#_Weighted Average'!O13),"$",""))),TRUE,FALSE),"MissingAbsMsg",TRUE,"PerfectMsg")</f>
        <v/>
      </c>
      <c r="P13" s="162" t="str">
        <f ca="1">_xlfn.IFS(ISBLANK('Weighted Average'!P13),"",IF(NOT(ISNA('#_Weighted Average'!P13)),IF(ISNA('Weighted Average'!P13),TRUE,FALSE),FALSE),"StuNAMsg",IF(AND(ISNA('#_Weighted Average'!P13),ISNA('Weighted Average'!P13)),TRUE,FALSE),"PerfectMsg",IF(NOT(ISERROR('#_Weighted Average'!P13)),IF(ISERROR('Weighted Average'!P13),TRUE,FALSE),FALSE),"StuErrorMsg",IF(TYPE('#_Weighted Average'!P13)&lt;&gt;TYPE('Weighted Average'!P13),TRUE,FALSE),"WrongTypeMsg",IF(_xlfn.ISFORMULA('#_Weighted Average'!P13),IF(NOT(_xlfn.ISFORMULA('Weighted Average'!P13)),TRUE),FALSE),"MissingFormulaMsg",IF(NOT(AND(ISNUMBER(FIND("[",_xlfn.FORMULATEXT('#_Weighted Average'!P13))),ISNUMBER(FIND("!",_xlfn.FORMULATEXT('#_Weighted Average'!P13))))),AND(ISNUMBER(FIND("[",_xlfn.FORMULATEXT('Weighted Average'!P13))),ISNUMBER(FIND("!",_xlfn.FORMULATEXT('Weighted Average'!P13)))),FALSE),"ExternalRefsMsg",IF(ISNUMBER('#_Weighted Average'!P13),IF(ABS('#_Weighted Average'!P13-'Weighted Average'!P13)&gt;0.00001,TRUE,FALSE),IF('#_Weighted Average'!P13&lt;&gt;'Weighted Average'!P13,TRUE,FALSE)),IF(ISNUMBER('#_Weighted Average'!P13),IF('#_Weighted Average'!P13&gt;'Weighted Average'!P13,"TooLow","TooHigh"),"WrongAnswer"),NOT(_xlfn.ISFORMULA('#_Weighted Average'!P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Average'!P13),_xlfn.FORMULATEXT('Weighted Average'!P13),'Weighted Average'!P13),"9","#"),"8","#"),"7","#"),"6","#"),"5","#"),"4","#"),"3","#"),"2","#"),"1","#"),"0","#"),CHAR(10),""),"$",""),"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Average'!P13),_xlfn.FORMULATEXT('Weighted Average'!P13),'Weighted Average'!P13),"9","#"),"8","#"),"7","#"),"6","#"),"5","#"),"4","#"),"3","#"),"2","#"),"1","#"),"0","#"),CHAR(10),""),"$",""),"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Average'!P13),_xlfn.FORMULATEXT('#_Weighted Average'!P13),'#_Weighted Average'!P13),"9","#"),"8","#"),"7","#"),"6","#"),"5","#"),"4","#"),"3","#"),"2","#"),"1","#"),"0","#"),CHAR(10),""),"$",""),"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Average'!P13),_xlfn.FORMULATEXT('#_Weighted Average'!P13),'#_Weighted Average'!P13),"9","#"),"8","#"),"7","#"),"6","#"),"5","#"),"4","#"),"3","#"),"2","#"),"1","#"),"0","#"),CHAR(10),""),"$","")," ",""),",","@"),"&gt;","@"),"&lt;","@"),"=","@"),")","@"),"(","@"),"^","@"),"/","@"),"+","@"),"*","@"),"-","@"),"@#","")))/2,TRUE,FALSE),"HardCodeMsg",IF(LEN(IF(_xlfn.ISFORMULA('Weighted Average'!P13),_xlfn.FORMULATEXT('Weighted Average'!P13),'Weighted Average'!P13))-LEN(SUBSTITUTE(IF(_xlfn.ISFORMULA('Weighted Average'!P13),_xlfn.FORMULATEXT('Weighted Average'!P13),'Weighted Average'!P13),"""",""))&gt;LEN(IF(_xlfn.ISFORMULA('#_Weighted Average'!P13),_xlfn.FORMULATEXT('#_Weighted Average'!P13),'#_Weighted Average'!P13))-LEN(SUBSTITUTE(IF(_xlfn.ISFORMULA('#_Weighted Average'!P13),_xlfn.FORMULATEXT('#_Weighted Average'!P13),'#_Weighted Average'!P13),"""","")),TRUE,FALSE),"HardQuoteMsg",IF(LEN(IF(_xlfn.ISFORMULA('Weighted Average'!P13),_xlfn.FORMULATEXT('Weighted Average'!P13),'Weighted Average'!P13))-LEN(SUBSTITUTE(IF(_xlfn.ISFORMULA('Weighted Average'!P13),_xlfn.FORMULATEXT('Weighted Average'!P13),'Weighted Average'!P13),"$",""))&lt;0.5*(LEN(IF(_xlfn.ISFORMULA('#_Weighted Average'!P13),_xlfn.FORMULATEXT('#_Weighted Average'!P13),'#_Weighted Average'!P13))-LEN(SUBSTITUTE(IF(_xlfn.ISFORMULA('#_Weighted Average'!P13),_xlfn.FORMULATEXT('#_Weighted Average'!P13),'#_Weighted Average'!P13),"$",""))),TRUE,FALSE),"MissingAbsMsg",TRUE,"PerfectMsg")</f>
        <v/>
      </c>
      <c r="Q13" s="163" t="str">
        <f ca="1">_xlfn.IFS(ISBLANK('Weighted Average'!Q13),"",IF(NOT(ISNA('#_Weighted Average'!Q13)),IF(ISNA('Weighted Average'!Q13),TRUE,FALSE),FALSE),"StuNAMsg",IF(AND(ISNA('#_Weighted Average'!Q13),ISNA('Weighted Average'!Q13)),TRUE,FALSE),"PerfectMsg",IF(NOT(ISERROR('#_Weighted Average'!Q13)),IF(ISERROR('Weighted Average'!Q13),TRUE,FALSE),FALSE),"StuErrorMsg",IF(TYPE('#_Weighted Average'!Q13)&lt;&gt;TYPE('Weighted Average'!Q13),TRUE,FALSE),"WrongTypeMsg",IF(_xlfn.ISFORMULA('#_Weighted Average'!Q13),IF(NOT(_xlfn.ISFORMULA('Weighted Average'!Q13)),TRUE),FALSE),"MissingFormulaMsg",IF(NOT(AND(ISNUMBER(FIND("[",_xlfn.FORMULATEXT('#_Weighted Average'!Q13))),ISNUMBER(FIND("!",_xlfn.FORMULATEXT('#_Weighted Average'!Q13))))),AND(ISNUMBER(FIND("[",_xlfn.FORMULATEXT('Weighted Average'!Q13))),ISNUMBER(FIND("!",_xlfn.FORMULATEXT('Weighted Average'!Q13)))),FALSE),"ExternalRefsMsg",IF(ISNUMBER('#_Weighted Average'!Q13),IF(ABS('#_Weighted Average'!Q13-'Weighted Average'!Q13)&gt;0.00001,TRUE,FALSE),IF('#_Weighted Average'!Q13&lt;&gt;'Weighted Average'!Q13,TRUE,FALSE)),IF(ISNUMBER('#_Weighted Average'!Q13),IF('#_Weighted Average'!Q13&gt;'Weighted Average'!Q13,"TooLow","TooHigh"),"WrongAnswer"),NOT(_xlfn.ISFORMULA('#_Weighted Average'!Q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Average'!Q13),_xlfn.FORMULATEXT('Weighted Average'!Q13),'Weighted Average'!Q13),"9","#"),"8","#"),"7","#"),"6","#"),"5","#"),"4","#"),"3","#"),"2","#"),"1","#"),"0","#"),CHAR(10),""),"$",""),"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Average'!Q13),_xlfn.FORMULATEXT('Weighted Average'!Q13),'Weighted Average'!Q13),"9","#"),"8","#"),"7","#"),"6","#"),"5","#"),"4","#"),"3","#"),"2","#"),"1","#"),"0","#"),CHAR(10),""),"$",""),"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Average'!Q13),_xlfn.FORMULATEXT('#_Weighted Average'!Q13),'#_Weighted Average'!Q13),"9","#"),"8","#"),"7","#"),"6","#"),"5","#"),"4","#"),"3","#"),"2","#"),"1","#"),"0","#"),CHAR(10),""),"$",""),"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Average'!Q13),_xlfn.FORMULATEXT('#_Weighted Average'!Q13),'#_Weighted Average'!Q13),"9","#"),"8","#"),"7","#"),"6","#"),"5","#"),"4","#"),"3","#"),"2","#"),"1","#"),"0","#"),CHAR(10),""),"$","")," ",""),",","@"),"&gt;","@"),"&lt;","@"),"=","@"),")","@"),"(","@"),"^","@"),"/","@"),"+","@"),"*","@"),"-","@"),"@#","")))/2,TRUE,FALSE),"HardCodeMsg",IF(LEN(IF(_xlfn.ISFORMULA('Weighted Average'!Q13),_xlfn.FORMULATEXT('Weighted Average'!Q13),'Weighted Average'!Q13))-LEN(SUBSTITUTE(IF(_xlfn.ISFORMULA('Weighted Average'!Q13),_xlfn.FORMULATEXT('Weighted Average'!Q13),'Weighted Average'!Q13),"""",""))&gt;LEN(IF(_xlfn.ISFORMULA('#_Weighted Average'!Q13),_xlfn.FORMULATEXT('#_Weighted Average'!Q13),'#_Weighted Average'!Q13))-LEN(SUBSTITUTE(IF(_xlfn.ISFORMULA('#_Weighted Average'!Q13),_xlfn.FORMULATEXT('#_Weighted Average'!Q13),'#_Weighted Average'!Q13),"""","")),TRUE,FALSE),"HardQuoteMsg",IF(LEN(IF(_xlfn.ISFORMULA('Weighted Average'!Q13),_xlfn.FORMULATEXT('Weighted Average'!Q13),'Weighted Average'!Q13))-LEN(SUBSTITUTE(IF(_xlfn.ISFORMULA('Weighted Average'!Q13),_xlfn.FORMULATEXT('Weighted Average'!Q13),'Weighted Average'!Q13),"$",""))&lt;0.5*(LEN(IF(_xlfn.ISFORMULA('#_Weighted Average'!Q13),_xlfn.FORMULATEXT('#_Weighted Average'!Q13),'#_Weighted Average'!Q13))-LEN(SUBSTITUTE(IF(_xlfn.ISFORMULA('#_Weighted Average'!Q13),_xlfn.FORMULATEXT('#_Weighted Average'!Q13),'#_Weighted Average'!Q13),"$",""))),TRUE,FALSE),"MissingAbsMsg",TRUE,"PerfectMsg")</f>
        <v/>
      </c>
      <c r="R13" s="162" t="str">
        <f ca="1">_xlfn.IFS(ISBLANK('Weighted Average'!R13),"",IF(NOT(ISNA('#_Weighted Average'!R13)),IF(ISNA('Weighted Average'!R13),TRUE,FALSE),FALSE),"StuNAMsg",IF(AND(ISNA('#_Weighted Average'!R13),ISNA('Weighted Average'!R13)),TRUE,FALSE),"PerfectMsg",IF(NOT(ISERROR('#_Weighted Average'!R13)),IF(ISERROR('Weighted Average'!R13),TRUE,FALSE),FALSE),"StuErrorMsg",IF(TYPE('#_Weighted Average'!R13)&lt;&gt;TYPE('Weighted Average'!R13),TRUE,FALSE),"WrongTypeMsg",IF(_xlfn.ISFORMULA('#_Weighted Average'!R13),IF(NOT(_xlfn.ISFORMULA('Weighted Average'!R13)),TRUE),FALSE),"MissingFormulaMsg",IF(NOT(AND(ISNUMBER(FIND("[",_xlfn.FORMULATEXT('#_Weighted Average'!R13))),ISNUMBER(FIND("!",_xlfn.FORMULATEXT('#_Weighted Average'!R13))))),AND(ISNUMBER(FIND("[",_xlfn.FORMULATEXT('Weighted Average'!R13))),ISNUMBER(FIND("!",_xlfn.FORMULATEXT('Weighted Average'!R13)))),FALSE),"ExternalRefsMsg",IF(ISNUMBER('#_Weighted Average'!R13),IF(ABS('#_Weighted Average'!R13-'Weighted Average'!R13)&gt;0.00001,TRUE,FALSE),IF('#_Weighted Average'!R13&lt;&gt;'Weighted Average'!R13,TRUE,FALSE)),IF(ISNUMBER('#_Weighted Average'!R13),IF('#_Weighted Average'!R13&gt;'Weighted Average'!R13,"TooLow","TooHigh"),"WrongAnswer"),NOT(_xlfn.ISFORMULA('#_Weighted Average'!R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Average'!R13),_xlfn.FORMULATEXT('Weighted Average'!R13),'Weighted Average'!R13),"9","#"),"8","#"),"7","#"),"6","#"),"5","#"),"4","#"),"3","#"),"2","#"),"1","#"),"0","#"),CHAR(10),""),"$",""),"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Average'!R13),_xlfn.FORMULATEXT('Weighted Average'!R13),'Weighted Average'!R13),"9","#"),"8","#"),"7","#"),"6","#"),"5","#"),"4","#"),"3","#"),"2","#"),"1","#"),"0","#"),CHAR(10),""),"$",""),"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Average'!R13),_xlfn.FORMULATEXT('#_Weighted Average'!R13),'#_Weighted Average'!R13),"9","#"),"8","#"),"7","#"),"6","#"),"5","#"),"4","#"),"3","#"),"2","#"),"1","#"),"0","#"),CHAR(10),""),"$",""),"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Average'!R13),_xlfn.FORMULATEXT('#_Weighted Average'!R13),'#_Weighted Average'!R13),"9","#"),"8","#"),"7","#"),"6","#"),"5","#"),"4","#"),"3","#"),"2","#"),"1","#"),"0","#"),CHAR(10),""),"$","")," ",""),",","@"),"&gt;","@"),"&lt;","@"),"=","@"),")","@"),"(","@"),"^","@"),"/","@"),"+","@"),"*","@"),"-","@"),"@#","")))/2,TRUE,FALSE),"HardCodeMsg",IF(LEN(IF(_xlfn.ISFORMULA('Weighted Average'!R13),_xlfn.FORMULATEXT('Weighted Average'!R13),'Weighted Average'!R13))-LEN(SUBSTITUTE(IF(_xlfn.ISFORMULA('Weighted Average'!R13),_xlfn.FORMULATEXT('Weighted Average'!R13),'Weighted Average'!R13),"""",""))&gt;LEN(IF(_xlfn.ISFORMULA('#_Weighted Average'!R13),_xlfn.FORMULATEXT('#_Weighted Average'!R13),'#_Weighted Average'!R13))-LEN(SUBSTITUTE(IF(_xlfn.ISFORMULA('#_Weighted Average'!R13),_xlfn.FORMULATEXT('#_Weighted Average'!R13),'#_Weighted Average'!R13),"""","")),TRUE,FALSE),"HardQuoteMsg",IF(LEN(IF(_xlfn.ISFORMULA('Weighted Average'!R13),_xlfn.FORMULATEXT('Weighted Average'!R13),'Weighted Average'!R13))-LEN(SUBSTITUTE(IF(_xlfn.ISFORMULA('Weighted Average'!R13),_xlfn.FORMULATEXT('Weighted Average'!R13),'Weighted Average'!R13),"$",""))&lt;0.5*(LEN(IF(_xlfn.ISFORMULA('#_Weighted Average'!R13),_xlfn.FORMULATEXT('#_Weighted Average'!R13),'#_Weighted Average'!R13))-LEN(SUBSTITUTE(IF(_xlfn.ISFORMULA('#_Weighted Average'!R13),_xlfn.FORMULATEXT('#_Weighted Average'!R13),'#_Weighted Average'!R13),"$",""))),TRUE,FALSE),"MissingAbsMsg",TRUE,"PerfectMsg")</f>
        <v/>
      </c>
      <c r="S13" s="163" t="str">
        <f ca="1">_xlfn.IFS(ISBLANK('Weighted Average'!S13),"",IF(NOT(ISNA('#_Weighted Average'!S13)),IF(ISNA('Weighted Average'!S13),TRUE,FALSE),FALSE),"StuNAMsg",IF(AND(ISNA('#_Weighted Average'!S13),ISNA('Weighted Average'!S13)),TRUE,FALSE),"PerfectMsg",IF(NOT(ISERROR('#_Weighted Average'!S13)),IF(ISERROR('Weighted Average'!S13),TRUE,FALSE),FALSE),"StuErrorMsg",IF(TYPE('#_Weighted Average'!S13)&lt;&gt;TYPE('Weighted Average'!S13),TRUE,FALSE),"WrongTypeMsg",IF(_xlfn.ISFORMULA('#_Weighted Average'!S13),IF(NOT(_xlfn.ISFORMULA('Weighted Average'!S13)),TRUE),FALSE),"MissingFormulaMsg",IF(NOT(AND(ISNUMBER(FIND("[",_xlfn.FORMULATEXT('#_Weighted Average'!S13))),ISNUMBER(FIND("!",_xlfn.FORMULATEXT('#_Weighted Average'!S13))))),AND(ISNUMBER(FIND("[",_xlfn.FORMULATEXT('Weighted Average'!S13))),ISNUMBER(FIND("!",_xlfn.FORMULATEXT('Weighted Average'!S13)))),FALSE),"ExternalRefsMsg",IF(ISNUMBER('#_Weighted Average'!S13),IF(ABS('#_Weighted Average'!S13-'Weighted Average'!S13)&gt;0.00001,TRUE,FALSE),IF('#_Weighted Average'!S13&lt;&gt;'Weighted Average'!S13,TRUE,FALSE)),IF(ISNUMBER('#_Weighted Average'!S13),IF('#_Weighted Average'!S13&gt;'Weighted Average'!S13,"TooLow","TooHigh"),"WrongAnswer"),NOT(_xlfn.ISFORMULA('#_Weighted Average'!S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Average'!S13),_xlfn.FORMULATEXT('Weighted Average'!S13),'Weighted Average'!S13),"9","#"),"8","#"),"7","#"),"6","#"),"5","#"),"4","#"),"3","#"),"2","#"),"1","#"),"0","#"),CHAR(10),""),"$",""),"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Average'!S13),_xlfn.FORMULATEXT('Weighted Average'!S13),'Weighted Average'!S13),"9","#"),"8","#"),"7","#"),"6","#"),"5","#"),"4","#"),"3","#"),"2","#"),"1","#"),"0","#"),CHAR(10),""),"$",""),"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Average'!S13),_xlfn.FORMULATEXT('#_Weighted Average'!S13),'#_Weighted Average'!S13),"9","#"),"8","#"),"7","#"),"6","#"),"5","#"),"4","#"),"3","#"),"2","#"),"1","#"),"0","#"),CHAR(10),""),"$",""),"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Average'!S13),_xlfn.FORMULATEXT('#_Weighted Average'!S13),'#_Weighted Average'!S13),"9","#"),"8","#"),"7","#"),"6","#"),"5","#"),"4","#"),"3","#"),"2","#"),"1","#"),"0","#"),CHAR(10),""),"$","")," ",""),",","@"),"&gt;","@"),"&lt;","@"),"=","@"),")","@"),"(","@"),"^","@"),"/","@"),"+","@"),"*","@"),"-","@"),"@#","")))/2,TRUE,FALSE),"HardCodeMsg",IF(LEN(IF(_xlfn.ISFORMULA('Weighted Average'!S13),_xlfn.FORMULATEXT('Weighted Average'!S13),'Weighted Average'!S13))-LEN(SUBSTITUTE(IF(_xlfn.ISFORMULA('Weighted Average'!S13),_xlfn.FORMULATEXT('Weighted Average'!S13),'Weighted Average'!S13),"""",""))&gt;LEN(IF(_xlfn.ISFORMULA('#_Weighted Average'!S13),_xlfn.FORMULATEXT('#_Weighted Average'!S13),'#_Weighted Average'!S13))-LEN(SUBSTITUTE(IF(_xlfn.ISFORMULA('#_Weighted Average'!S13),_xlfn.FORMULATEXT('#_Weighted Average'!S13),'#_Weighted Average'!S13),"""","")),TRUE,FALSE),"HardQuoteMsg",IF(LEN(IF(_xlfn.ISFORMULA('Weighted Average'!S13),_xlfn.FORMULATEXT('Weighted Average'!S13),'Weighted Average'!S13))-LEN(SUBSTITUTE(IF(_xlfn.ISFORMULA('Weighted Average'!S13),_xlfn.FORMULATEXT('Weighted Average'!S13),'Weighted Average'!S13),"$",""))&lt;0.5*(LEN(IF(_xlfn.ISFORMULA('#_Weighted Average'!S13),_xlfn.FORMULATEXT('#_Weighted Average'!S13),'#_Weighted Average'!S13))-LEN(SUBSTITUTE(IF(_xlfn.ISFORMULA('#_Weighted Average'!S13),_xlfn.FORMULATEXT('#_Weighted Average'!S13),'#_Weighted Average'!S13),"$",""))),TRUE,FALSE),"MissingAbsMsg",TRUE,"PerfectMsg")</f>
        <v/>
      </c>
      <c r="T13" s="164" t="str">
        <f ca="1">_xlfn.IFS(ISBLANK('Weighted Average'!T13),"",IF(NOT(ISNA('#_Weighted Average'!T13)),IF(ISNA('Weighted Average'!T13),TRUE,FALSE),FALSE),"StuNAMsg",IF(AND(ISNA('#_Weighted Average'!T13),ISNA('Weighted Average'!T13)),TRUE,FALSE),"PerfectMsg",IF(NOT(ISERROR('#_Weighted Average'!T13)),IF(ISERROR('Weighted Average'!T13),TRUE,FALSE),FALSE),"StuErrorMsg",IF(TYPE('#_Weighted Average'!T13)&lt;&gt;TYPE('Weighted Average'!T13),TRUE,FALSE),"WrongTypeMsg",IF(_xlfn.ISFORMULA('#_Weighted Average'!T13),IF(NOT(_xlfn.ISFORMULA('Weighted Average'!T13)),TRUE),FALSE),"MissingFormulaMsg",IF(NOT(AND(ISNUMBER(FIND("[",_xlfn.FORMULATEXT('#_Weighted Average'!T13))),ISNUMBER(FIND("!",_xlfn.FORMULATEXT('#_Weighted Average'!T13))))),AND(ISNUMBER(FIND("[",_xlfn.FORMULATEXT('Weighted Average'!T13))),ISNUMBER(FIND("!",_xlfn.FORMULATEXT('Weighted Average'!T13)))),FALSE),"ExternalRefsMsg",IF(ISNUMBER('#_Weighted Average'!T13),IF(ABS('#_Weighted Average'!T13-'Weighted Average'!T13)&gt;0.00001,TRUE,FALSE),IF('#_Weighted Average'!T13&lt;&gt;'Weighted Average'!T13,TRUE,FALSE)),IF(ISNUMBER('#_Weighted Average'!T13),IF('#_Weighted Average'!T13&gt;'Weighted Average'!T13,"TooLow","TooHigh"),"WrongAnswer"),NOT(_xlfn.ISFORMULA('#_Weighted Average'!T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Average'!T13),_xlfn.FORMULATEXT('Weighted Average'!T13),'Weighted Average'!T13),"9","#"),"8","#"),"7","#"),"6","#"),"5","#"),"4","#"),"3","#"),"2","#"),"1","#"),"0","#"),CHAR(10),""),"$",""),"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Average'!T13),_xlfn.FORMULATEXT('Weighted Average'!T13),'Weighted Average'!T13),"9","#"),"8","#"),"7","#"),"6","#"),"5","#"),"4","#"),"3","#"),"2","#"),"1","#"),"0","#"),CHAR(10),""),"$",""),"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Average'!T13),_xlfn.FORMULATEXT('#_Weighted Average'!T13),'#_Weighted Average'!T13),"9","#"),"8","#"),"7","#"),"6","#"),"5","#"),"4","#"),"3","#"),"2","#"),"1","#"),"0","#"),CHAR(10),""),"$",""),"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Average'!T13),_xlfn.FORMULATEXT('#_Weighted Average'!T13),'#_Weighted Average'!T13),"9","#"),"8","#"),"7","#"),"6","#"),"5","#"),"4","#"),"3","#"),"2","#"),"1","#"),"0","#"),CHAR(10),""),"$","")," ",""),",","@"),"&gt;","@"),"&lt;","@"),"=","@"),")","@"),"(","@"),"^","@"),"/","@"),"+","@"),"*","@"),"-","@"),"@#","")))/2,TRUE,FALSE),"HardCodeMsg",IF(LEN(IF(_xlfn.ISFORMULA('Weighted Average'!T13),_xlfn.FORMULATEXT('Weighted Average'!T13),'Weighted Average'!T13))-LEN(SUBSTITUTE(IF(_xlfn.ISFORMULA('Weighted Average'!T13),_xlfn.FORMULATEXT('Weighted Average'!T13),'Weighted Average'!T13),"""",""))&gt;LEN(IF(_xlfn.ISFORMULA('#_Weighted Average'!T13),_xlfn.FORMULATEXT('#_Weighted Average'!T13),'#_Weighted Average'!T13))-LEN(SUBSTITUTE(IF(_xlfn.ISFORMULA('#_Weighted Average'!T13),_xlfn.FORMULATEXT('#_Weighted Average'!T13),'#_Weighted Average'!T13),"""","")),TRUE,FALSE),"HardQuoteMsg",IF(LEN(IF(_xlfn.ISFORMULA('Weighted Average'!T13),_xlfn.FORMULATEXT('Weighted Average'!T13),'Weighted Average'!T13))-LEN(SUBSTITUTE(IF(_xlfn.ISFORMULA('Weighted Average'!T13),_xlfn.FORMULATEXT('Weighted Average'!T13),'Weighted Average'!T13),"$",""))&lt;0.5*(LEN(IF(_xlfn.ISFORMULA('#_Weighted Average'!T13),_xlfn.FORMULATEXT('#_Weighted Average'!T13),'#_Weighted Average'!T13))-LEN(SUBSTITUTE(IF(_xlfn.ISFORMULA('#_Weighted Average'!T13),_xlfn.FORMULATEXT('#_Weighted Average'!T13),'#_Weighted Average'!T13),"$",""))),TRUE,FALSE),"MissingAbsMsg",TRUE,"PerfectMsg")</f>
        <v/>
      </c>
      <c r="U13" s="155" t="str">
        <f ca="1">_xlfn.IFS(ISBLANK('Weighted Average'!U13),"",IF(NOT(ISNA('#_Weighted Average'!U13)),IF(ISNA('Weighted Average'!U13),TRUE,FALSE),FALSE),"StuNAMsg",IF(AND(ISNA('#_Weighted Average'!U13),ISNA('Weighted Average'!U13)),TRUE,FALSE),"PerfectMsg",IF(NOT(ISERROR('#_Weighted Average'!U13)),IF(ISERROR('Weighted Average'!U13),TRUE,FALSE),FALSE),"StuErrorMsg",IF(TYPE('#_Weighted Average'!U13)&lt;&gt;TYPE('Weighted Average'!U13),TRUE,FALSE),"WrongTypeMsg",IF(_xlfn.ISFORMULA('#_Weighted Average'!U13),IF(NOT(_xlfn.ISFORMULA('Weighted Average'!U13)),TRUE),FALSE),"MissingFormulaMsg",IF(NOT(AND(ISNUMBER(FIND("[",_xlfn.FORMULATEXT('#_Weighted Average'!U13))),ISNUMBER(FIND("!",_xlfn.FORMULATEXT('#_Weighted Average'!U13))))),AND(ISNUMBER(FIND("[",_xlfn.FORMULATEXT('Weighted Average'!U13))),ISNUMBER(FIND("!",_xlfn.FORMULATEXT('Weighted Average'!U13)))),FALSE),"ExternalRefsMsg",IF(ISNUMBER('#_Weighted Average'!U13),IF(ABS('#_Weighted Average'!U13-'Weighted Average'!U13)&gt;0.00001,TRUE,FALSE),IF('#_Weighted Average'!U13&lt;&gt;'Weighted Average'!U13,TRUE,FALSE)),IF(ISNUMBER('#_Weighted Average'!U13),IF('#_Weighted Average'!U13&gt;'Weighted Average'!U13,"TooLow","TooHigh"),"WrongAnswer"),NOT(_xlfn.ISFORMULA('#_Weighted Average'!U13)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Average'!U13),_xlfn.FORMULATEXT('Weighted Average'!U13),'Weighted Average'!U13),"9","#"),"8","#"),"7","#"),"6","#"),"5","#"),"4","#"),"3","#"),"2","#"),"1","#"),"0","#"),CHAR(10),""),"$",""),"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Average'!U13),_xlfn.FORMULATEXT('Weighted Average'!U13),'Weighted Average'!U13),"9","#"),"8","#"),"7","#"),"6","#"),"5","#"),"4","#"),"3","#"),"2","#"),"1","#"),"0","#"),CHAR(10),""),"$",""),"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Average'!U13),_xlfn.FORMULATEXT('#_Weighted Average'!U13),'#_Weighted Average'!U13),"9","#"),"8","#"),"7","#"),"6","#"),"5","#"),"4","#"),"3","#"),"2","#"),"1","#"),"0","#"),CHAR(10),""),"$",""),"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Average'!U13),_xlfn.FORMULATEXT('#_Weighted Average'!U13),'#_Weighted Average'!U13),"9","#"),"8","#"),"7","#"),"6","#"),"5","#"),"4","#"),"3","#"),"2","#"),"1","#"),"0","#"),CHAR(10),""),"$","")," ",""),",","@"),"&gt;","@"),"&lt;","@"),"=","@"),")","@"),"(","@"),"^","@"),"/","@"),"+","@"),"*","@"),"-","@"),"@#","")))/2,TRUE,FALSE),"HardCodeMsg",IF(LEN(IF(_xlfn.ISFORMULA('Weighted Average'!U13),_xlfn.FORMULATEXT('Weighted Average'!U13),'Weighted Average'!U13))-LEN(SUBSTITUTE(IF(_xlfn.ISFORMULA('Weighted Average'!U13),_xlfn.FORMULATEXT('Weighted Average'!U13),'Weighted Average'!U13),"""",""))&gt;LEN(IF(_xlfn.ISFORMULA('#_Weighted Average'!U13),_xlfn.FORMULATEXT('#_Weighted Average'!U13),'#_Weighted Average'!U13))-LEN(SUBSTITUTE(IF(_xlfn.ISFORMULA('#_Weighted Average'!U13),_xlfn.FORMULATEXT('#_Weighted Average'!U13),'#_Weighted Average'!U13),"""","")),TRUE,FALSE),"HardQuoteMsg",IF(LEN(IF(_xlfn.ISFORMULA('Weighted Average'!U13),_xlfn.FORMULATEXT('Weighted Average'!U13),'Weighted Average'!U13))-LEN(SUBSTITUTE(IF(_xlfn.ISFORMULA('Weighted Average'!U13),_xlfn.FORMULATEXT('Weighted Average'!U13),'Weighted Average'!U13),"$",""))&lt;0.5*(LEN(IF(_xlfn.ISFORMULA('#_Weighted Average'!U13),_xlfn.FORMULATEXT('#_Weighted Average'!U13),'#_Weighted Average'!U13))-LEN(SUBSTITUTE(IF(_xlfn.ISFORMULA('#_Weighted Average'!U13),_xlfn.FORMULATEXT('#_Weighted Average'!U13),'#_Weighted Average'!U13),"$",""))),TRUE,FALSE),"MissingAbsMsg",TRUE,"PerfectMsg")</f>
        <v/>
      </c>
    </row>
    <row r="14" spans="1:27" x14ac:dyDescent="0.15">
      <c r="B14" s="150">
        <v>0</v>
      </c>
      <c r="C14" s="162">
        <v>0</v>
      </c>
      <c r="D14" s="162">
        <v>0</v>
      </c>
      <c r="E14" s="162">
        <v>0</v>
      </c>
      <c r="F14" s="162">
        <v>0</v>
      </c>
      <c r="G14" s="162">
        <v>0</v>
      </c>
      <c r="H14" s="162">
        <v>0</v>
      </c>
      <c r="I14" s="162">
        <v>0</v>
      </c>
      <c r="J14" s="162">
        <v>0</v>
      </c>
      <c r="K14" s="162">
        <v>0</v>
      </c>
      <c r="L14" s="162">
        <v>0</v>
      </c>
      <c r="M14" s="162">
        <v>0</v>
      </c>
      <c r="N14" s="162" t="str">
        <f ca="1">_xlfn.IFS(ISBLANK('Weighted Average'!N14),"",IF(NOT(ISNA('#_Weighted Average'!N14)),IF(ISNA('Weighted Average'!N14),TRUE,FALSE),FALSE),"StuNAMsg",IF(AND(ISNA('#_Weighted Average'!N14),ISNA('Weighted Average'!N14)),TRUE,FALSE),"PerfectMsg",IF(NOT(ISERROR('#_Weighted Average'!N14)),IF(ISERROR('Weighted Average'!N14),TRUE,FALSE),FALSE),"StuErrorMsg",IF(TYPE('#_Weighted Average'!N14)&lt;&gt;TYPE('Weighted Average'!N14),TRUE,FALSE),"WrongTypeMsg",IF(_xlfn.ISFORMULA('#_Weighted Average'!N14),IF(NOT(_xlfn.ISFORMULA('Weighted Average'!N14)),TRUE),FALSE),"MissingFormulaMsg",IF(NOT(AND(ISNUMBER(FIND("[",_xlfn.FORMULATEXT('#_Weighted Average'!N14))),ISNUMBER(FIND("!",_xlfn.FORMULATEXT('#_Weighted Average'!N14))))),AND(ISNUMBER(FIND("[",_xlfn.FORMULATEXT('Weighted Average'!N14))),ISNUMBER(FIND("!",_xlfn.FORMULATEXT('Weighted Average'!N14)))),FALSE),"ExternalRefsMsg",IF(ISNUMBER('#_Weighted Average'!N14),IF(ABS('#_Weighted Average'!N14-'Weighted Average'!N14)&gt;0.00001,TRUE,FALSE),IF('#_Weighted Average'!N14&lt;&gt;'Weighted Average'!N14,TRUE,FALSE)),IF(ISNUMBER('#_Weighted Average'!N14),IF('#_Weighted Average'!N14&gt;'Weighted Average'!N14,"TooLow","TooHigh"),"WrongAnswer"),NOT(_xlfn.ISFORMULA('#_Weighted Average'!N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Average'!N14),_xlfn.FORMULATEXT('Weighted Average'!N14),'Weighted Average'!N14),"9","#"),"8","#"),"7","#"),"6","#"),"5","#"),"4","#"),"3","#"),"2","#"),"1","#"),"0","#"),CHAR(10),""),"$",""),"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Average'!N14),_xlfn.FORMULATEXT('Weighted Average'!N14),'Weighted Average'!N14),"9","#"),"8","#"),"7","#"),"6","#"),"5","#"),"4","#"),"3","#"),"2","#"),"1","#"),"0","#"),CHAR(10),""),"$",""),"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Average'!N14),_xlfn.FORMULATEXT('#_Weighted Average'!N14),'#_Weighted Average'!N14),"9","#"),"8","#"),"7","#"),"6","#"),"5","#"),"4","#"),"3","#"),"2","#"),"1","#"),"0","#"),CHAR(10),""),"$",""),"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Average'!N14),_xlfn.FORMULATEXT('#_Weighted Average'!N14),'#_Weighted Average'!N14),"9","#"),"8","#"),"7","#"),"6","#"),"5","#"),"4","#"),"3","#"),"2","#"),"1","#"),"0","#"),CHAR(10),""),"$","")," ",""),",","@"),"&gt;","@"),"&lt;","@"),"=","@"),")","@"),"(","@"),"^","@"),"/","@"),"+","@"),"*","@"),"-","@"),"@#","")))/2,TRUE,FALSE),"HardCodeMsg",IF(LEN(IF(_xlfn.ISFORMULA('Weighted Average'!N14),_xlfn.FORMULATEXT('Weighted Average'!N14),'Weighted Average'!N14))-LEN(SUBSTITUTE(IF(_xlfn.ISFORMULA('Weighted Average'!N14),_xlfn.FORMULATEXT('Weighted Average'!N14),'Weighted Average'!N14),"""",""))&gt;LEN(IF(_xlfn.ISFORMULA('#_Weighted Average'!N14),_xlfn.FORMULATEXT('#_Weighted Average'!N14),'#_Weighted Average'!N14))-LEN(SUBSTITUTE(IF(_xlfn.ISFORMULA('#_Weighted Average'!N14),_xlfn.FORMULATEXT('#_Weighted Average'!N14),'#_Weighted Average'!N14),"""","")),TRUE,FALSE),"HardQuoteMsg",IF(LEN(IF(_xlfn.ISFORMULA('Weighted Average'!N14),_xlfn.FORMULATEXT('Weighted Average'!N14),'Weighted Average'!N14))-LEN(SUBSTITUTE(IF(_xlfn.ISFORMULA('Weighted Average'!N14),_xlfn.FORMULATEXT('Weighted Average'!N14),'Weighted Average'!N14),"$",""))&lt;0.5*(LEN(IF(_xlfn.ISFORMULA('#_Weighted Average'!N14),_xlfn.FORMULATEXT('#_Weighted Average'!N14),'#_Weighted Average'!N14))-LEN(SUBSTITUTE(IF(_xlfn.ISFORMULA('#_Weighted Average'!N14),_xlfn.FORMULATEXT('#_Weighted Average'!N14),'#_Weighted Average'!N14),"$",""))),TRUE,FALSE),"MissingAbsMsg",TRUE,"PerfectMsg")</f>
        <v/>
      </c>
      <c r="O14" s="163" t="str">
        <f ca="1">_xlfn.IFS(ISBLANK('Weighted Average'!O14),"",IF(NOT(ISNA('#_Weighted Average'!O14)),IF(ISNA('Weighted Average'!O14),TRUE,FALSE),FALSE),"StuNAMsg",IF(AND(ISNA('#_Weighted Average'!O14),ISNA('Weighted Average'!O14)),TRUE,FALSE),"PerfectMsg",IF(NOT(ISERROR('#_Weighted Average'!O14)),IF(ISERROR('Weighted Average'!O14),TRUE,FALSE),FALSE),"StuErrorMsg",IF(TYPE('#_Weighted Average'!O14)&lt;&gt;TYPE('Weighted Average'!O14),TRUE,FALSE),"WrongTypeMsg",IF(_xlfn.ISFORMULA('#_Weighted Average'!O14),IF(NOT(_xlfn.ISFORMULA('Weighted Average'!O14)),TRUE),FALSE),"MissingFormulaMsg",IF(NOT(AND(ISNUMBER(FIND("[",_xlfn.FORMULATEXT('#_Weighted Average'!O14))),ISNUMBER(FIND("!",_xlfn.FORMULATEXT('#_Weighted Average'!O14))))),AND(ISNUMBER(FIND("[",_xlfn.FORMULATEXT('Weighted Average'!O14))),ISNUMBER(FIND("!",_xlfn.FORMULATEXT('Weighted Average'!O14)))),FALSE),"ExternalRefsMsg",IF(ISNUMBER('#_Weighted Average'!O14),IF(ABS('#_Weighted Average'!O14-'Weighted Average'!O14)&gt;0.00001,TRUE,FALSE),IF('#_Weighted Average'!O14&lt;&gt;'Weighted Average'!O14,TRUE,FALSE)),IF(ISNUMBER('#_Weighted Average'!O14),IF('#_Weighted Average'!O14&gt;'Weighted Average'!O14,"TooLow","TooHigh"),"WrongAnswer"),NOT(_xlfn.ISFORMULA('#_Weighted Average'!O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Average'!O14),_xlfn.FORMULATEXT('Weighted Average'!O14),'Weighted Average'!O14),"9","#"),"8","#"),"7","#"),"6","#"),"5","#"),"4","#"),"3","#"),"2","#"),"1","#"),"0","#"),CHAR(10),""),"$",""),"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Average'!O14),_xlfn.FORMULATEXT('Weighted Average'!O14),'Weighted Average'!O14),"9","#"),"8","#"),"7","#"),"6","#"),"5","#"),"4","#"),"3","#"),"2","#"),"1","#"),"0","#"),CHAR(10),""),"$",""),"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Average'!O14),_xlfn.FORMULATEXT('#_Weighted Average'!O14),'#_Weighted Average'!O14),"9","#"),"8","#"),"7","#"),"6","#"),"5","#"),"4","#"),"3","#"),"2","#"),"1","#"),"0","#"),CHAR(10),""),"$",""),"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Average'!O14),_xlfn.FORMULATEXT('#_Weighted Average'!O14),'#_Weighted Average'!O14),"9","#"),"8","#"),"7","#"),"6","#"),"5","#"),"4","#"),"3","#"),"2","#"),"1","#"),"0","#"),CHAR(10),""),"$","")," ",""),",","@"),"&gt;","@"),"&lt;","@"),"=","@"),")","@"),"(","@"),"^","@"),"/","@"),"+","@"),"*","@"),"-","@"),"@#","")))/2,TRUE,FALSE),"HardCodeMsg",IF(LEN(IF(_xlfn.ISFORMULA('Weighted Average'!O14),_xlfn.FORMULATEXT('Weighted Average'!O14),'Weighted Average'!O14))-LEN(SUBSTITUTE(IF(_xlfn.ISFORMULA('Weighted Average'!O14),_xlfn.FORMULATEXT('Weighted Average'!O14),'Weighted Average'!O14),"""",""))&gt;LEN(IF(_xlfn.ISFORMULA('#_Weighted Average'!O14),_xlfn.FORMULATEXT('#_Weighted Average'!O14),'#_Weighted Average'!O14))-LEN(SUBSTITUTE(IF(_xlfn.ISFORMULA('#_Weighted Average'!O14),_xlfn.FORMULATEXT('#_Weighted Average'!O14),'#_Weighted Average'!O14),"""","")),TRUE,FALSE),"HardQuoteMsg",IF(LEN(IF(_xlfn.ISFORMULA('Weighted Average'!O14),_xlfn.FORMULATEXT('Weighted Average'!O14),'Weighted Average'!O14))-LEN(SUBSTITUTE(IF(_xlfn.ISFORMULA('Weighted Average'!O14),_xlfn.FORMULATEXT('Weighted Average'!O14),'Weighted Average'!O14),"$",""))&lt;0.5*(LEN(IF(_xlfn.ISFORMULA('#_Weighted Average'!O14),_xlfn.FORMULATEXT('#_Weighted Average'!O14),'#_Weighted Average'!O14))-LEN(SUBSTITUTE(IF(_xlfn.ISFORMULA('#_Weighted Average'!O14),_xlfn.FORMULATEXT('#_Weighted Average'!O14),'#_Weighted Average'!O14),"$",""))),TRUE,FALSE),"MissingAbsMsg",TRUE,"PerfectMsg")</f>
        <v/>
      </c>
      <c r="P14" s="162" t="str">
        <f ca="1">_xlfn.IFS(ISBLANK('Weighted Average'!P14),"",IF(NOT(ISNA('#_Weighted Average'!P14)),IF(ISNA('Weighted Average'!P14),TRUE,FALSE),FALSE),"StuNAMsg",IF(AND(ISNA('#_Weighted Average'!P14),ISNA('Weighted Average'!P14)),TRUE,FALSE),"PerfectMsg",IF(NOT(ISERROR('#_Weighted Average'!P14)),IF(ISERROR('Weighted Average'!P14),TRUE,FALSE),FALSE),"StuErrorMsg",IF(TYPE('#_Weighted Average'!P14)&lt;&gt;TYPE('Weighted Average'!P14),TRUE,FALSE),"WrongTypeMsg",IF(_xlfn.ISFORMULA('#_Weighted Average'!P14),IF(NOT(_xlfn.ISFORMULA('Weighted Average'!P14)),TRUE),FALSE),"MissingFormulaMsg",IF(NOT(AND(ISNUMBER(FIND("[",_xlfn.FORMULATEXT('#_Weighted Average'!P14))),ISNUMBER(FIND("!",_xlfn.FORMULATEXT('#_Weighted Average'!P14))))),AND(ISNUMBER(FIND("[",_xlfn.FORMULATEXT('Weighted Average'!P14))),ISNUMBER(FIND("!",_xlfn.FORMULATEXT('Weighted Average'!P14)))),FALSE),"ExternalRefsMsg",IF(ISNUMBER('#_Weighted Average'!P14),IF(ABS('#_Weighted Average'!P14-'Weighted Average'!P14)&gt;0.00001,TRUE,FALSE),IF('#_Weighted Average'!P14&lt;&gt;'Weighted Average'!P14,TRUE,FALSE)),IF(ISNUMBER('#_Weighted Average'!P14),IF('#_Weighted Average'!P14&gt;'Weighted Average'!P14,"TooLow","TooHigh"),"WrongAnswer"),NOT(_xlfn.ISFORMULA('#_Weighted Average'!P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Average'!P14),_xlfn.FORMULATEXT('Weighted Average'!P14),'Weighted Average'!P14),"9","#"),"8","#"),"7","#"),"6","#"),"5","#"),"4","#"),"3","#"),"2","#"),"1","#"),"0","#"),CHAR(10),""),"$",""),"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Average'!P14),_xlfn.FORMULATEXT('Weighted Average'!P14),'Weighted Average'!P14),"9","#"),"8","#"),"7","#"),"6","#"),"5","#"),"4","#"),"3","#"),"2","#"),"1","#"),"0","#"),CHAR(10),""),"$",""),"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Average'!P14),_xlfn.FORMULATEXT('#_Weighted Average'!P14),'#_Weighted Average'!P14),"9","#"),"8","#"),"7","#"),"6","#"),"5","#"),"4","#"),"3","#"),"2","#"),"1","#"),"0","#"),CHAR(10),""),"$",""),"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Average'!P14),_xlfn.FORMULATEXT('#_Weighted Average'!P14),'#_Weighted Average'!P14),"9","#"),"8","#"),"7","#"),"6","#"),"5","#"),"4","#"),"3","#"),"2","#"),"1","#"),"0","#"),CHAR(10),""),"$","")," ",""),",","@"),"&gt;","@"),"&lt;","@"),"=","@"),")","@"),"(","@"),"^","@"),"/","@"),"+","@"),"*","@"),"-","@"),"@#","")))/2,TRUE,FALSE),"HardCodeMsg",IF(LEN(IF(_xlfn.ISFORMULA('Weighted Average'!P14),_xlfn.FORMULATEXT('Weighted Average'!P14),'Weighted Average'!P14))-LEN(SUBSTITUTE(IF(_xlfn.ISFORMULA('Weighted Average'!P14),_xlfn.FORMULATEXT('Weighted Average'!P14),'Weighted Average'!P14),"""",""))&gt;LEN(IF(_xlfn.ISFORMULA('#_Weighted Average'!P14),_xlfn.FORMULATEXT('#_Weighted Average'!P14),'#_Weighted Average'!P14))-LEN(SUBSTITUTE(IF(_xlfn.ISFORMULA('#_Weighted Average'!P14),_xlfn.FORMULATEXT('#_Weighted Average'!P14),'#_Weighted Average'!P14),"""","")),TRUE,FALSE),"HardQuoteMsg",IF(LEN(IF(_xlfn.ISFORMULA('Weighted Average'!P14),_xlfn.FORMULATEXT('Weighted Average'!P14),'Weighted Average'!P14))-LEN(SUBSTITUTE(IF(_xlfn.ISFORMULA('Weighted Average'!P14),_xlfn.FORMULATEXT('Weighted Average'!P14),'Weighted Average'!P14),"$",""))&lt;0.5*(LEN(IF(_xlfn.ISFORMULA('#_Weighted Average'!P14),_xlfn.FORMULATEXT('#_Weighted Average'!P14),'#_Weighted Average'!P14))-LEN(SUBSTITUTE(IF(_xlfn.ISFORMULA('#_Weighted Average'!P14),_xlfn.FORMULATEXT('#_Weighted Average'!P14),'#_Weighted Average'!P14),"$",""))),TRUE,FALSE),"MissingAbsMsg",TRUE,"PerfectMsg")</f>
        <v/>
      </c>
      <c r="Q14" s="163" t="str">
        <f ca="1">_xlfn.IFS(ISBLANK('Weighted Average'!Q14),"",IF(NOT(ISNA('#_Weighted Average'!Q14)),IF(ISNA('Weighted Average'!Q14),TRUE,FALSE),FALSE),"StuNAMsg",IF(AND(ISNA('#_Weighted Average'!Q14),ISNA('Weighted Average'!Q14)),TRUE,FALSE),"PerfectMsg",IF(NOT(ISERROR('#_Weighted Average'!Q14)),IF(ISERROR('Weighted Average'!Q14),TRUE,FALSE),FALSE),"StuErrorMsg",IF(TYPE('#_Weighted Average'!Q14)&lt;&gt;TYPE('Weighted Average'!Q14),TRUE,FALSE),"WrongTypeMsg",IF(_xlfn.ISFORMULA('#_Weighted Average'!Q14),IF(NOT(_xlfn.ISFORMULA('Weighted Average'!Q14)),TRUE),FALSE),"MissingFormulaMsg",IF(NOT(AND(ISNUMBER(FIND("[",_xlfn.FORMULATEXT('#_Weighted Average'!Q14))),ISNUMBER(FIND("!",_xlfn.FORMULATEXT('#_Weighted Average'!Q14))))),AND(ISNUMBER(FIND("[",_xlfn.FORMULATEXT('Weighted Average'!Q14))),ISNUMBER(FIND("!",_xlfn.FORMULATEXT('Weighted Average'!Q14)))),FALSE),"ExternalRefsMsg",IF(ISNUMBER('#_Weighted Average'!Q14),IF(ABS('#_Weighted Average'!Q14-'Weighted Average'!Q14)&gt;0.00001,TRUE,FALSE),IF('#_Weighted Average'!Q14&lt;&gt;'Weighted Average'!Q14,TRUE,FALSE)),IF(ISNUMBER('#_Weighted Average'!Q14),IF('#_Weighted Average'!Q14&gt;'Weighted Average'!Q14,"TooLow","TooHigh"),"WrongAnswer"),NOT(_xlfn.ISFORMULA('#_Weighted Average'!Q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Average'!Q14),_xlfn.FORMULATEXT('Weighted Average'!Q14),'Weighted Average'!Q14),"9","#"),"8","#"),"7","#"),"6","#"),"5","#"),"4","#"),"3","#"),"2","#"),"1","#"),"0","#"),CHAR(10),""),"$",""),"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Average'!Q14),_xlfn.FORMULATEXT('Weighted Average'!Q14),'Weighted Average'!Q14),"9","#"),"8","#"),"7","#"),"6","#"),"5","#"),"4","#"),"3","#"),"2","#"),"1","#"),"0","#"),CHAR(10),""),"$",""),"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Average'!Q14),_xlfn.FORMULATEXT('#_Weighted Average'!Q14),'#_Weighted Average'!Q14),"9","#"),"8","#"),"7","#"),"6","#"),"5","#"),"4","#"),"3","#"),"2","#"),"1","#"),"0","#"),CHAR(10),""),"$",""),"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Average'!Q14),_xlfn.FORMULATEXT('#_Weighted Average'!Q14),'#_Weighted Average'!Q14),"9","#"),"8","#"),"7","#"),"6","#"),"5","#"),"4","#"),"3","#"),"2","#"),"1","#"),"0","#"),CHAR(10),""),"$","")," ",""),",","@"),"&gt;","@"),"&lt;","@"),"=","@"),")","@"),"(","@"),"^","@"),"/","@"),"+","@"),"*","@"),"-","@"),"@#","")))/2,TRUE,FALSE),"HardCodeMsg",IF(LEN(IF(_xlfn.ISFORMULA('Weighted Average'!Q14),_xlfn.FORMULATEXT('Weighted Average'!Q14),'Weighted Average'!Q14))-LEN(SUBSTITUTE(IF(_xlfn.ISFORMULA('Weighted Average'!Q14),_xlfn.FORMULATEXT('Weighted Average'!Q14),'Weighted Average'!Q14),"""",""))&gt;LEN(IF(_xlfn.ISFORMULA('#_Weighted Average'!Q14),_xlfn.FORMULATEXT('#_Weighted Average'!Q14),'#_Weighted Average'!Q14))-LEN(SUBSTITUTE(IF(_xlfn.ISFORMULA('#_Weighted Average'!Q14),_xlfn.FORMULATEXT('#_Weighted Average'!Q14),'#_Weighted Average'!Q14),"""","")),TRUE,FALSE),"HardQuoteMsg",IF(LEN(IF(_xlfn.ISFORMULA('Weighted Average'!Q14),_xlfn.FORMULATEXT('Weighted Average'!Q14),'Weighted Average'!Q14))-LEN(SUBSTITUTE(IF(_xlfn.ISFORMULA('Weighted Average'!Q14),_xlfn.FORMULATEXT('Weighted Average'!Q14),'Weighted Average'!Q14),"$",""))&lt;0.5*(LEN(IF(_xlfn.ISFORMULA('#_Weighted Average'!Q14),_xlfn.FORMULATEXT('#_Weighted Average'!Q14),'#_Weighted Average'!Q14))-LEN(SUBSTITUTE(IF(_xlfn.ISFORMULA('#_Weighted Average'!Q14),_xlfn.FORMULATEXT('#_Weighted Average'!Q14),'#_Weighted Average'!Q14),"$",""))),TRUE,FALSE),"MissingAbsMsg",TRUE,"PerfectMsg")</f>
        <v/>
      </c>
      <c r="R14" s="162" t="str">
        <f ca="1">_xlfn.IFS(ISBLANK('Weighted Average'!R14),"",IF(NOT(ISNA('#_Weighted Average'!R14)),IF(ISNA('Weighted Average'!R14),TRUE,FALSE),FALSE),"StuNAMsg",IF(AND(ISNA('#_Weighted Average'!R14),ISNA('Weighted Average'!R14)),TRUE,FALSE),"PerfectMsg",IF(NOT(ISERROR('#_Weighted Average'!R14)),IF(ISERROR('Weighted Average'!R14),TRUE,FALSE),FALSE),"StuErrorMsg",IF(TYPE('#_Weighted Average'!R14)&lt;&gt;TYPE('Weighted Average'!R14),TRUE,FALSE),"WrongTypeMsg",IF(_xlfn.ISFORMULA('#_Weighted Average'!R14),IF(NOT(_xlfn.ISFORMULA('Weighted Average'!R14)),TRUE),FALSE),"MissingFormulaMsg",IF(NOT(AND(ISNUMBER(FIND("[",_xlfn.FORMULATEXT('#_Weighted Average'!R14))),ISNUMBER(FIND("!",_xlfn.FORMULATEXT('#_Weighted Average'!R14))))),AND(ISNUMBER(FIND("[",_xlfn.FORMULATEXT('Weighted Average'!R14))),ISNUMBER(FIND("!",_xlfn.FORMULATEXT('Weighted Average'!R14)))),FALSE),"ExternalRefsMsg",IF(ISNUMBER('#_Weighted Average'!R14),IF(ABS('#_Weighted Average'!R14-'Weighted Average'!R14)&gt;0.00001,TRUE,FALSE),IF('#_Weighted Average'!R14&lt;&gt;'Weighted Average'!R14,TRUE,FALSE)),IF(ISNUMBER('#_Weighted Average'!R14),IF('#_Weighted Average'!R14&gt;'Weighted Average'!R14,"TooLow","TooHigh"),"WrongAnswer"),NOT(_xlfn.ISFORMULA('#_Weighted Average'!R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Average'!R14),_xlfn.FORMULATEXT('Weighted Average'!R14),'Weighted Average'!R14),"9","#"),"8","#"),"7","#"),"6","#"),"5","#"),"4","#"),"3","#"),"2","#"),"1","#"),"0","#"),CHAR(10),""),"$",""),"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Average'!R14),_xlfn.FORMULATEXT('Weighted Average'!R14),'Weighted Average'!R14),"9","#"),"8","#"),"7","#"),"6","#"),"5","#"),"4","#"),"3","#"),"2","#"),"1","#"),"0","#"),CHAR(10),""),"$",""),"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Average'!R14),_xlfn.FORMULATEXT('#_Weighted Average'!R14),'#_Weighted Average'!R14),"9","#"),"8","#"),"7","#"),"6","#"),"5","#"),"4","#"),"3","#"),"2","#"),"1","#"),"0","#"),CHAR(10),""),"$",""),"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Average'!R14),_xlfn.FORMULATEXT('#_Weighted Average'!R14),'#_Weighted Average'!R14),"9","#"),"8","#"),"7","#"),"6","#"),"5","#"),"4","#"),"3","#"),"2","#"),"1","#"),"0","#"),CHAR(10),""),"$","")," ",""),",","@"),"&gt;","@"),"&lt;","@"),"=","@"),")","@"),"(","@"),"^","@"),"/","@"),"+","@"),"*","@"),"-","@"),"@#","")))/2,TRUE,FALSE),"HardCodeMsg",IF(LEN(IF(_xlfn.ISFORMULA('Weighted Average'!R14),_xlfn.FORMULATEXT('Weighted Average'!R14),'Weighted Average'!R14))-LEN(SUBSTITUTE(IF(_xlfn.ISFORMULA('Weighted Average'!R14),_xlfn.FORMULATEXT('Weighted Average'!R14),'Weighted Average'!R14),"""",""))&gt;LEN(IF(_xlfn.ISFORMULA('#_Weighted Average'!R14),_xlfn.FORMULATEXT('#_Weighted Average'!R14),'#_Weighted Average'!R14))-LEN(SUBSTITUTE(IF(_xlfn.ISFORMULA('#_Weighted Average'!R14),_xlfn.FORMULATEXT('#_Weighted Average'!R14),'#_Weighted Average'!R14),"""","")),TRUE,FALSE),"HardQuoteMsg",IF(LEN(IF(_xlfn.ISFORMULA('Weighted Average'!R14),_xlfn.FORMULATEXT('Weighted Average'!R14),'Weighted Average'!R14))-LEN(SUBSTITUTE(IF(_xlfn.ISFORMULA('Weighted Average'!R14),_xlfn.FORMULATEXT('Weighted Average'!R14),'Weighted Average'!R14),"$",""))&lt;0.5*(LEN(IF(_xlfn.ISFORMULA('#_Weighted Average'!R14),_xlfn.FORMULATEXT('#_Weighted Average'!R14),'#_Weighted Average'!R14))-LEN(SUBSTITUTE(IF(_xlfn.ISFORMULA('#_Weighted Average'!R14),_xlfn.FORMULATEXT('#_Weighted Average'!R14),'#_Weighted Average'!R14),"$",""))),TRUE,FALSE),"MissingAbsMsg",TRUE,"PerfectMsg")</f>
        <v/>
      </c>
      <c r="S14" s="163" t="str">
        <f ca="1">_xlfn.IFS(ISBLANK('Weighted Average'!S14),"",IF(NOT(ISNA('#_Weighted Average'!S14)),IF(ISNA('Weighted Average'!S14),TRUE,FALSE),FALSE),"StuNAMsg",IF(AND(ISNA('#_Weighted Average'!S14),ISNA('Weighted Average'!S14)),TRUE,FALSE),"PerfectMsg",IF(NOT(ISERROR('#_Weighted Average'!S14)),IF(ISERROR('Weighted Average'!S14),TRUE,FALSE),FALSE),"StuErrorMsg",IF(TYPE('#_Weighted Average'!S14)&lt;&gt;TYPE('Weighted Average'!S14),TRUE,FALSE),"WrongTypeMsg",IF(_xlfn.ISFORMULA('#_Weighted Average'!S14),IF(NOT(_xlfn.ISFORMULA('Weighted Average'!S14)),TRUE),FALSE),"MissingFormulaMsg",IF(NOT(AND(ISNUMBER(FIND("[",_xlfn.FORMULATEXT('#_Weighted Average'!S14))),ISNUMBER(FIND("!",_xlfn.FORMULATEXT('#_Weighted Average'!S14))))),AND(ISNUMBER(FIND("[",_xlfn.FORMULATEXT('Weighted Average'!S14))),ISNUMBER(FIND("!",_xlfn.FORMULATEXT('Weighted Average'!S14)))),FALSE),"ExternalRefsMsg",IF(ISNUMBER('#_Weighted Average'!S14),IF(ABS('#_Weighted Average'!S14-'Weighted Average'!S14)&gt;0.00001,TRUE,FALSE),IF('#_Weighted Average'!S14&lt;&gt;'Weighted Average'!S14,TRUE,FALSE)),IF(ISNUMBER('#_Weighted Average'!S14),IF('#_Weighted Average'!S14&gt;'Weighted Average'!S14,"TooLow","TooHigh"),"WrongAnswer"),NOT(_xlfn.ISFORMULA('#_Weighted Average'!S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Average'!S14),_xlfn.FORMULATEXT('Weighted Average'!S14),'Weighted Average'!S14),"9","#"),"8","#"),"7","#"),"6","#"),"5","#"),"4","#"),"3","#"),"2","#"),"1","#"),"0","#"),CHAR(10),""),"$",""),"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Average'!S14),_xlfn.FORMULATEXT('Weighted Average'!S14),'Weighted Average'!S14),"9","#"),"8","#"),"7","#"),"6","#"),"5","#"),"4","#"),"3","#"),"2","#"),"1","#"),"0","#"),CHAR(10),""),"$",""),"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Average'!S14),_xlfn.FORMULATEXT('#_Weighted Average'!S14),'#_Weighted Average'!S14),"9","#"),"8","#"),"7","#"),"6","#"),"5","#"),"4","#"),"3","#"),"2","#"),"1","#"),"0","#"),CHAR(10),""),"$",""),"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Average'!S14),_xlfn.FORMULATEXT('#_Weighted Average'!S14),'#_Weighted Average'!S14),"9","#"),"8","#"),"7","#"),"6","#"),"5","#"),"4","#"),"3","#"),"2","#"),"1","#"),"0","#"),CHAR(10),""),"$","")," ",""),",","@"),"&gt;","@"),"&lt;","@"),"=","@"),")","@"),"(","@"),"^","@"),"/","@"),"+","@"),"*","@"),"-","@"),"@#","")))/2,TRUE,FALSE),"HardCodeMsg",IF(LEN(IF(_xlfn.ISFORMULA('Weighted Average'!S14),_xlfn.FORMULATEXT('Weighted Average'!S14),'Weighted Average'!S14))-LEN(SUBSTITUTE(IF(_xlfn.ISFORMULA('Weighted Average'!S14),_xlfn.FORMULATEXT('Weighted Average'!S14),'Weighted Average'!S14),"""",""))&gt;LEN(IF(_xlfn.ISFORMULA('#_Weighted Average'!S14),_xlfn.FORMULATEXT('#_Weighted Average'!S14),'#_Weighted Average'!S14))-LEN(SUBSTITUTE(IF(_xlfn.ISFORMULA('#_Weighted Average'!S14),_xlfn.FORMULATEXT('#_Weighted Average'!S14),'#_Weighted Average'!S14),"""","")),TRUE,FALSE),"HardQuoteMsg",IF(LEN(IF(_xlfn.ISFORMULA('Weighted Average'!S14),_xlfn.FORMULATEXT('Weighted Average'!S14),'Weighted Average'!S14))-LEN(SUBSTITUTE(IF(_xlfn.ISFORMULA('Weighted Average'!S14),_xlfn.FORMULATEXT('Weighted Average'!S14),'Weighted Average'!S14),"$",""))&lt;0.5*(LEN(IF(_xlfn.ISFORMULA('#_Weighted Average'!S14),_xlfn.FORMULATEXT('#_Weighted Average'!S14),'#_Weighted Average'!S14))-LEN(SUBSTITUTE(IF(_xlfn.ISFORMULA('#_Weighted Average'!S14),_xlfn.FORMULATEXT('#_Weighted Average'!S14),'#_Weighted Average'!S14),"$",""))),TRUE,FALSE),"MissingAbsMsg",TRUE,"PerfectMsg")</f>
        <v/>
      </c>
      <c r="T14" s="164" t="str">
        <f ca="1">_xlfn.IFS(ISBLANK('Weighted Average'!T14),"",IF(NOT(ISNA('#_Weighted Average'!T14)),IF(ISNA('Weighted Average'!T14),TRUE,FALSE),FALSE),"StuNAMsg",IF(AND(ISNA('#_Weighted Average'!T14),ISNA('Weighted Average'!T14)),TRUE,FALSE),"PerfectMsg",IF(NOT(ISERROR('#_Weighted Average'!T14)),IF(ISERROR('Weighted Average'!T14),TRUE,FALSE),FALSE),"StuErrorMsg",IF(TYPE('#_Weighted Average'!T14)&lt;&gt;TYPE('Weighted Average'!T14),TRUE,FALSE),"WrongTypeMsg",IF(_xlfn.ISFORMULA('#_Weighted Average'!T14),IF(NOT(_xlfn.ISFORMULA('Weighted Average'!T14)),TRUE),FALSE),"MissingFormulaMsg",IF(NOT(AND(ISNUMBER(FIND("[",_xlfn.FORMULATEXT('#_Weighted Average'!T14))),ISNUMBER(FIND("!",_xlfn.FORMULATEXT('#_Weighted Average'!T14))))),AND(ISNUMBER(FIND("[",_xlfn.FORMULATEXT('Weighted Average'!T14))),ISNUMBER(FIND("!",_xlfn.FORMULATEXT('Weighted Average'!T14)))),FALSE),"ExternalRefsMsg",IF(ISNUMBER('#_Weighted Average'!T14),IF(ABS('#_Weighted Average'!T14-'Weighted Average'!T14)&gt;0.00001,TRUE,FALSE),IF('#_Weighted Average'!T14&lt;&gt;'Weighted Average'!T14,TRUE,FALSE)),IF(ISNUMBER('#_Weighted Average'!T14),IF('#_Weighted Average'!T14&gt;'Weighted Average'!T14,"TooLow","TooHigh"),"WrongAnswer"),NOT(_xlfn.ISFORMULA('#_Weighted Average'!T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Average'!T14),_xlfn.FORMULATEXT('Weighted Average'!T14),'Weighted Average'!T14),"9","#"),"8","#"),"7","#"),"6","#"),"5","#"),"4","#"),"3","#"),"2","#"),"1","#"),"0","#"),CHAR(10),""),"$",""),"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Average'!T14),_xlfn.FORMULATEXT('Weighted Average'!T14),'Weighted Average'!T14),"9","#"),"8","#"),"7","#"),"6","#"),"5","#"),"4","#"),"3","#"),"2","#"),"1","#"),"0","#"),CHAR(10),""),"$",""),"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Average'!T14),_xlfn.FORMULATEXT('#_Weighted Average'!T14),'#_Weighted Average'!T14),"9","#"),"8","#"),"7","#"),"6","#"),"5","#"),"4","#"),"3","#"),"2","#"),"1","#"),"0","#"),CHAR(10),""),"$",""),"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Average'!T14),_xlfn.FORMULATEXT('#_Weighted Average'!T14),'#_Weighted Average'!T14),"9","#"),"8","#"),"7","#"),"6","#"),"5","#"),"4","#"),"3","#"),"2","#"),"1","#"),"0","#"),CHAR(10),""),"$","")," ",""),",","@"),"&gt;","@"),"&lt;","@"),"=","@"),")","@"),"(","@"),"^","@"),"/","@"),"+","@"),"*","@"),"-","@"),"@#","")))/2,TRUE,FALSE),"HardCodeMsg",IF(LEN(IF(_xlfn.ISFORMULA('Weighted Average'!T14),_xlfn.FORMULATEXT('Weighted Average'!T14),'Weighted Average'!T14))-LEN(SUBSTITUTE(IF(_xlfn.ISFORMULA('Weighted Average'!T14),_xlfn.FORMULATEXT('Weighted Average'!T14),'Weighted Average'!T14),"""",""))&gt;LEN(IF(_xlfn.ISFORMULA('#_Weighted Average'!T14),_xlfn.FORMULATEXT('#_Weighted Average'!T14),'#_Weighted Average'!T14))-LEN(SUBSTITUTE(IF(_xlfn.ISFORMULA('#_Weighted Average'!T14),_xlfn.FORMULATEXT('#_Weighted Average'!T14),'#_Weighted Average'!T14),"""","")),TRUE,FALSE),"HardQuoteMsg",IF(LEN(IF(_xlfn.ISFORMULA('Weighted Average'!T14),_xlfn.FORMULATEXT('Weighted Average'!T14),'Weighted Average'!T14))-LEN(SUBSTITUTE(IF(_xlfn.ISFORMULA('Weighted Average'!T14),_xlfn.FORMULATEXT('Weighted Average'!T14),'Weighted Average'!T14),"$",""))&lt;0.5*(LEN(IF(_xlfn.ISFORMULA('#_Weighted Average'!T14),_xlfn.FORMULATEXT('#_Weighted Average'!T14),'#_Weighted Average'!T14))-LEN(SUBSTITUTE(IF(_xlfn.ISFORMULA('#_Weighted Average'!T14),_xlfn.FORMULATEXT('#_Weighted Average'!T14),'#_Weighted Average'!T14),"$",""))),TRUE,FALSE),"MissingAbsMsg",TRUE,"PerfectMsg")</f>
        <v/>
      </c>
      <c r="U14" s="155" t="str">
        <f ca="1">_xlfn.IFS(ISBLANK('Weighted Average'!U14),"",IF(NOT(ISNA('#_Weighted Average'!U14)),IF(ISNA('Weighted Average'!U14),TRUE,FALSE),FALSE),"StuNAMsg",IF(AND(ISNA('#_Weighted Average'!U14),ISNA('Weighted Average'!U14)),TRUE,FALSE),"PerfectMsg",IF(NOT(ISERROR('#_Weighted Average'!U14)),IF(ISERROR('Weighted Average'!U14),TRUE,FALSE),FALSE),"StuErrorMsg",IF(TYPE('#_Weighted Average'!U14)&lt;&gt;TYPE('Weighted Average'!U14),TRUE,FALSE),"WrongTypeMsg",IF(_xlfn.ISFORMULA('#_Weighted Average'!U14),IF(NOT(_xlfn.ISFORMULA('Weighted Average'!U14)),TRUE),FALSE),"MissingFormulaMsg",IF(NOT(AND(ISNUMBER(FIND("[",_xlfn.FORMULATEXT('#_Weighted Average'!U14))),ISNUMBER(FIND("!",_xlfn.FORMULATEXT('#_Weighted Average'!U14))))),AND(ISNUMBER(FIND("[",_xlfn.FORMULATEXT('Weighted Average'!U14))),ISNUMBER(FIND("!",_xlfn.FORMULATEXT('Weighted Average'!U14)))),FALSE),"ExternalRefsMsg",IF(ISNUMBER('#_Weighted Average'!U14),IF(ABS('#_Weighted Average'!U14-'Weighted Average'!U14)&gt;0.00001,TRUE,FALSE),IF('#_Weighted Average'!U14&lt;&gt;'Weighted Average'!U14,TRUE,FALSE)),IF(ISNUMBER('#_Weighted Average'!U14),IF('#_Weighted Average'!U14&gt;'Weighted Average'!U14,"TooLow","TooHigh"),"WrongAnswer"),NOT(_xlfn.ISFORMULA('#_Weighted Average'!U14)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Average'!U14),_xlfn.FORMULATEXT('Weighted Average'!U14),'Weighted Average'!U14),"9","#"),"8","#"),"7","#"),"6","#"),"5","#"),"4","#"),"3","#"),"2","#"),"1","#"),"0","#"),CHAR(10),""),"$",""),"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Average'!U14),_xlfn.FORMULATEXT('Weighted Average'!U14),'Weighted Average'!U14),"9","#"),"8","#"),"7","#"),"6","#"),"5","#"),"4","#"),"3","#"),"2","#"),"1","#"),"0","#"),CHAR(10),""),"$",""),"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Average'!U14),_xlfn.FORMULATEXT('#_Weighted Average'!U14),'#_Weighted Average'!U14),"9","#"),"8","#"),"7","#"),"6","#"),"5","#"),"4","#"),"3","#"),"2","#"),"1","#"),"0","#"),CHAR(10),""),"$",""),"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Average'!U14),_xlfn.FORMULATEXT('#_Weighted Average'!U14),'#_Weighted Average'!U14),"9","#"),"8","#"),"7","#"),"6","#"),"5","#"),"4","#"),"3","#"),"2","#"),"1","#"),"0","#"),CHAR(10),""),"$","")," ",""),",","@"),"&gt;","@"),"&lt;","@"),"=","@"),")","@"),"(","@"),"^","@"),"/","@"),"+","@"),"*","@"),"-","@"),"@#","")))/2,TRUE,FALSE),"HardCodeMsg",IF(LEN(IF(_xlfn.ISFORMULA('Weighted Average'!U14),_xlfn.FORMULATEXT('Weighted Average'!U14),'Weighted Average'!U14))-LEN(SUBSTITUTE(IF(_xlfn.ISFORMULA('Weighted Average'!U14),_xlfn.FORMULATEXT('Weighted Average'!U14),'Weighted Average'!U14),"""",""))&gt;LEN(IF(_xlfn.ISFORMULA('#_Weighted Average'!U14),_xlfn.FORMULATEXT('#_Weighted Average'!U14),'#_Weighted Average'!U14))-LEN(SUBSTITUTE(IF(_xlfn.ISFORMULA('#_Weighted Average'!U14),_xlfn.FORMULATEXT('#_Weighted Average'!U14),'#_Weighted Average'!U14),"""","")),TRUE,FALSE),"HardQuoteMsg",IF(LEN(IF(_xlfn.ISFORMULA('Weighted Average'!U14),_xlfn.FORMULATEXT('Weighted Average'!U14),'Weighted Average'!U14))-LEN(SUBSTITUTE(IF(_xlfn.ISFORMULA('Weighted Average'!U14),_xlfn.FORMULATEXT('Weighted Average'!U14),'Weighted Average'!U14),"$",""))&lt;0.5*(LEN(IF(_xlfn.ISFORMULA('#_Weighted Average'!U14),_xlfn.FORMULATEXT('#_Weighted Average'!U14),'#_Weighted Average'!U14))-LEN(SUBSTITUTE(IF(_xlfn.ISFORMULA('#_Weighted Average'!U14),_xlfn.FORMULATEXT('#_Weighted Average'!U14),'#_Weighted Average'!U14),"$",""))),TRUE,FALSE),"MissingAbsMsg",TRUE,"PerfectMsg")</f>
        <v/>
      </c>
    </row>
    <row r="15" spans="1:27" x14ac:dyDescent="0.15">
      <c r="B15" s="150">
        <v>0</v>
      </c>
      <c r="C15" s="162">
        <v>0</v>
      </c>
      <c r="D15" s="162">
        <v>0</v>
      </c>
      <c r="E15" s="162">
        <v>0</v>
      </c>
      <c r="F15" s="162">
        <v>0</v>
      </c>
      <c r="G15" s="162">
        <v>0</v>
      </c>
      <c r="H15" s="162">
        <v>0</v>
      </c>
      <c r="I15" s="162">
        <v>0</v>
      </c>
      <c r="J15" s="162">
        <v>0</v>
      </c>
      <c r="K15" s="162">
        <v>0</v>
      </c>
      <c r="L15" s="162">
        <v>0</v>
      </c>
      <c r="M15" s="162">
        <v>0</v>
      </c>
      <c r="N15" s="162" t="str">
        <f ca="1">_xlfn.IFS(ISBLANK('Weighted Average'!N15),"",IF(NOT(ISNA('#_Weighted Average'!N15)),IF(ISNA('Weighted Average'!N15),TRUE,FALSE),FALSE),"StuNAMsg",IF(AND(ISNA('#_Weighted Average'!N15),ISNA('Weighted Average'!N15)),TRUE,FALSE),"PerfectMsg",IF(NOT(ISERROR('#_Weighted Average'!N15)),IF(ISERROR('Weighted Average'!N15),TRUE,FALSE),FALSE),"StuErrorMsg",IF(TYPE('#_Weighted Average'!N15)&lt;&gt;TYPE('Weighted Average'!N15),TRUE,FALSE),"WrongTypeMsg",IF(_xlfn.ISFORMULA('#_Weighted Average'!N15),IF(NOT(_xlfn.ISFORMULA('Weighted Average'!N15)),TRUE),FALSE),"MissingFormulaMsg",IF(NOT(AND(ISNUMBER(FIND("[",_xlfn.FORMULATEXT('#_Weighted Average'!N15))),ISNUMBER(FIND("!",_xlfn.FORMULATEXT('#_Weighted Average'!N15))))),AND(ISNUMBER(FIND("[",_xlfn.FORMULATEXT('Weighted Average'!N15))),ISNUMBER(FIND("!",_xlfn.FORMULATEXT('Weighted Average'!N15)))),FALSE),"ExternalRefsMsg",IF(ISNUMBER('#_Weighted Average'!N15),IF(ABS('#_Weighted Average'!N15-'Weighted Average'!N15)&gt;0.00001,TRUE,FALSE),IF('#_Weighted Average'!N15&lt;&gt;'Weighted Average'!N15,TRUE,FALSE)),IF(ISNUMBER('#_Weighted Average'!N15),IF('#_Weighted Average'!N15&gt;'Weighted Average'!N15,"TooLow","TooHigh"),"WrongAnswer"),NOT(_xlfn.ISFORMULA('#_Weighted Average'!N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Average'!N15),_xlfn.FORMULATEXT('Weighted Average'!N15),'Weighted Average'!N15),"9","#"),"8","#"),"7","#"),"6","#"),"5","#"),"4","#"),"3","#"),"2","#"),"1","#"),"0","#"),CHAR(10),""),"$",""),"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Average'!N15),_xlfn.FORMULATEXT('Weighted Average'!N15),'Weighted Average'!N15),"9","#"),"8","#"),"7","#"),"6","#"),"5","#"),"4","#"),"3","#"),"2","#"),"1","#"),"0","#"),CHAR(10),""),"$",""),"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Average'!N15),_xlfn.FORMULATEXT('#_Weighted Average'!N15),'#_Weighted Average'!N15),"9","#"),"8","#"),"7","#"),"6","#"),"5","#"),"4","#"),"3","#"),"2","#"),"1","#"),"0","#"),CHAR(10),""),"$",""),"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Average'!N15),_xlfn.FORMULATEXT('#_Weighted Average'!N15),'#_Weighted Average'!N15),"9","#"),"8","#"),"7","#"),"6","#"),"5","#"),"4","#"),"3","#"),"2","#"),"1","#"),"0","#"),CHAR(10),""),"$","")," ",""),",","@"),"&gt;","@"),"&lt;","@"),"=","@"),")","@"),"(","@"),"^","@"),"/","@"),"+","@"),"*","@"),"-","@"),"@#","")))/2,TRUE,FALSE),"HardCodeMsg",IF(LEN(IF(_xlfn.ISFORMULA('Weighted Average'!N15),_xlfn.FORMULATEXT('Weighted Average'!N15),'Weighted Average'!N15))-LEN(SUBSTITUTE(IF(_xlfn.ISFORMULA('Weighted Average'!N15),_xlfn.FORMULATEXT('Weighted Average'!N15),'Weighted Average'!N15),"""",""))&gt;LEN(IF(_xlfn.ISFORMULA('#_Weighted Average'!N15),_xlfn.FORMULATEXT('#_Weighted Average'!N15),'#_Weighted Average'!N15))-LEN(SUBSTITUTE(IF(_xlfn.ISFORMULA('#_Weighted Average'!N15),_xlfn.FORMULATEXT('#_Weighted Average'!N15),'#_Weighted Average'!N15),"""","")),TRUE,FALSE),"HardQuoteMsg",IF(LEN(IF(_xlfn.ISFORMULA('Weighted Average'!N15),_xlfn.FORMULATEXT('Weighted Average'!N15),'Weighted Average'!N15))-LEN(SUBSTITUTE(IF(_xlfn.ISFORMULA('Weighted Average'!N15),_xlfn.FORMULATEXT('Weighted Average'!N15),'Weighted Average'!N15),"$",""))&lt;0.5*(LEN(IF(_xlfn.ISFORMULA('#_Weighted Average'!N15),_xlfn.FORMULATEXT('#_Weighted Average'!N15),'#_Weighted Average'!N15))-LEN(SUBSTITUTE(IF(_xlfn.ISFORMULA('#_Weighted Average'!N15),_xlfn.FORMULATEXT('#_Weighted Average'!N15),'#_Weighted Average'!N15),"$",""))),TRUE,FALSE),"MissingAbsMsg",TRUE,"PerfectMsg")</f>
        <v/>
      </c>
      <c r="O15" s="163" t="str">
        <f ca="1">_xlfn.IFS(ISBLANK('Weighted Average'!O15),"",IF(NOT(ISNA('#_Weighted Average'!O15)),IF(ISNA('Weighted Average'!O15),TRUE,FALSE),FALSE),"StuNAMsg",IF(AND(ISNA('#_Weighted Average'!O15),ISNA('Weighted Average'!O15)),TRUE,FALSE),"PerfectMsg",IF(NOT(ISERROR('#_Weighted Average'!O15)),IF(ISERROR('Weighted Average'!O15),TRUE,FALSE),FALSE),"StuErrorMsg",IF(TYPE('#_Weighted Average'!O15)&lt;&gt;TYPE('Weighted Average'!O15),TRUE,FALSE),"WrongTypeMsg",IF(_xlfn.ISFORMULA('#_Weighted Average'!O15),IF(NOT(_xlfn.ISFORMULA('Weighted Average'!O15)),TRUE),FALSE),"MissingFormulaMsg",IF(NOT(AND(ISNUMBER(FIND("[",_xlfn.FORMULATEXT('#_Weighted Average'!O15))),ISNUMBER(FIND("!",_xlfn.FORMULATEXT('#_Weighted Average'!O15))))),AND(ISNUMBER(FIND("[",_xlfn.FORMULATEXT('Weighted Average'!O15))),ISNUMBER(FIND("!",_xlfn.FORMULATEXT('Weighted Average'!O15)))),FALSE),"ExternalRefsMsg",IF(ISNUMBER('#_Weighted Average'!O15),IF(ABS('#_Weighted Average'!O15-'Weighted Average'!O15)&gt;0.00001,TRUE,FALSE),IF('#_Weighted Average'!O15&lt;&gt;'Weighted Average'!O15,TRUE,FALSE)),IF(ISNUMBER('#_Weighted Average'!O15),IF('#_Weighted Average'!O15&gt;'Weighted Average'!O15,"TooLow","TooHigh"),"WrongAnswer"),NOT(_xlfn.ISFORMULA('#_Weighted Average'!O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Average'!O15),_xlfn.FORMULATEXT('Weighted Average'!O15),'Weighted Average'!O15),"9","#"),"8","#"),"7","#"),"6","#"),"5","#"),"4","#"),"3","#"),"2","#"),"1","#"),"0","#"),CHAR(10),""),"$",""),"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Average'!O15),_xlfn.FORMULATEXT('Weighted Average'!O15),'Weighted Average'!O15),"9","#"),"8","#"),"7","#"),"6","#"),"5","#"),"4","#"),"3","#"),"2","#"),"1","#"),"0","#"),CHAR(10),""),"$",""),"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Average'!O15),_xlfn.FORMULATEXT('#_Weighted Average'!O15),'#_Weighted Average'!O15),"9","#"),"8","#"),"7","#"),"6","#"),"5","#"),"4","#"),"3","#"),"2","#"),"1","#"),"0","#"),CHAR(10),""),"$",""),"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Average'!O15),_xlfn.FORMULATEXT('#_Weighted Average'!O15),'#_Weighted Average'!O15),"9","#"),"8","#"),"7","#"),"6","#"),"5","#"),"4","#"),"3","#"),"2","#"),"1","#"),"0","#"),CHAR(10),""),"$","")," ",""),",","@"),"&gt;","@"),"&lt;","@"),"=","@"),")","@"),"(","@"),"^","@"),"/","@"),"+","@"),"*","@"),"-","@"),"@#","")))/2,TRUE,FALSE),"HardCodeMsg",IF(LEN(IF(_xlfn.ISFORMULA('Weighted Average'!O15),_xlfn.FORMULATEXT('Weighted Average'!O15),'Weighted Average'!O15))-LEN(SUBSTITUTE(IF(_xlfn.ISFORMULA('Weighted Average'!O15),_xlfn.FORMULATEXT('Weighted Average'!O15),'Weighted Average'!O15),"""",""))&gt;LEN(IF(_xlfn.ISFORMULA('#_Weighted Average'!O15),_xlfn.FORMULATEXT('#_Weighted Average'!O15),'#_Weighted Average'!O15))-LEN(SUBSTITUTE(IF(_xlfn.ISFORMULA('#_Weighted Average'!O15),_xlfn.FORMULATEXT('#_Weighted Average'!O15),'#_Weighted Average'!O15),"""","")),TRUE,FALSE),"HardQuoteMsg",IF(LEN(IF(_xlfn.ISFORMULA('Weighted Average'!O15),_xlfn.FORMULATEXT('Weighted Average'!O15),'Weighted Average'!O15))-LEN(SUBSTITUTE(IF(_xlfn.ISFORMULA('Weighted Average'!O15),_xlfn.FORMULATEXT('Weighted Average'!O15),'Weighted Average'!O15),"$",""))&lt;0.5*(LEN(IF(_xlfn.ISFORMULA('#_Weighted Average'!O15),_xlfn.FORMULATEXT('#_Weighted Average'!O15),'#_Weighted Average'!O15))-LEN(SUBSTITUTE(IF(_xlfn.ISFORMULA('#_Weighted Average'!O15),_xlfn.FORMULATEXT('#_Weighted Average'!O15),'#_Weighted Average'!O15),"$",""))),TRUE,FALSE),"MissingAbsMsg",TRUE,"PerfectMsg")</f>
        <v/>
      </c>
      <c r="P15" s="162" t="str">
        <f ca="1">_xlfn.IFS(ISBLANK('Weighted Average'!P15),"",IF(NOT(ISNA('#_Weighted Average'!P15)),IF(ISNA('Weighted Average'!P15),TRUE,FALSE),FALSE),"StuNAMsg",IF(AND(ISNA('#_Weighted Average'!P15),ISNA('Weighted Average'!P15)),TRUE,FALSE),"PerfectMsg",IF(NOT(ISERROR('#_Weighted Average'!P15)),IF(ISERROR('Weighted Average'!P15),TRUE,FALSE),FALSE),"StuErrorMsg",IF(TYPE('#_Weighted Average'!P15)&lt;&gt;TYPE('Weighted Average'!P15),TRUE,FALSE),"WrongTypeMsg",IF(_xlfn.ISFORMULA('#_Weighted Average'!P15),IF(NOT(_xlfn.ISFORMULA('Weighted Average'!P15)),TRUE),FALSE),"MissingFormulaMsg",IF(NOT(AND(ISNUMBER(FIND("[",_xlfn.FORMULATEXT('#_Weighted Average'!P15))),ISNUMBER(FIND("!",_xlfn.FORMULATEXT('#_Weighted Average'!P15))))),AND(ISNUMBER(FIND("[",_xlfn.FORMULATEXT('Weighted Average'!P15))),ISNUMBER(FIND("!",_xlfn.FORMULATEXT('Weighted Average'!P15)))),FALSE),"ExternalRefsMsg",IF(ISNUMBER('#_Weighted Average'!P15),IF(ABS('#_Weighted Average'!P15-'Weighted Average'!P15)&gt;0.00001,TRUE,FALSE),IF('#_Weighted Average'!P15&lt;&gt;'Weighted Average'!P15,TRUE,FALSE)),IF(ISNUMBER('#_Weighted Average'!P15),IF('#_Weighted Average'!P15&gt;'Weighted Average'!P15,"TooLow","TooHigh"),"WrongAnswer"),NOT(_xlfn.ISFORMULA('#_Weighted Average'!P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Average'!P15),_xlfn.FORMULATEXT('Weighted Average'!P15),'Weighted Average'!P15),"9","#"),"8","#"),"7","#"),"6","#"),"5","#"),"4","#"),"3","#"),"2","#"),"1","#"),"0","#"),CHAR(10),""),"$",""),"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Average'!P15),_xlfn.FORMULATEXT('Weighted Average'!P15),'Weighted Average'!P15),"9","#"),"8","#"),"7","#"),"6","#"),"5","#"),"4","#"),"3","#"),"2","#"),"1","#"),"0","#"),CHAR(10),""),"$",""),"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Average'!P15),_xlfn.FORMULATEXT('#_Weighted Average'!P15),'#_Weighted Average'!P15),"9","#"),"8","#"),"7","#"),"6","#"),"5","#"),"4","#"),"3","#"),"2","#"),"1","#"),"0","#"),CHAR(10),""),"$",""),"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Average'!P15),_xlfn.FORMULATEXT('#_Weighted Average'!P15),'#_Weighted Average'!P15),"9","#"),"8","#"),"7","#"),"6","#"),"5","#"),"4","#"),"3","#"),"2","#"),"1","#"),"0","#"),CHAR(10),""),"$","")," ",""),",","@"),"&gt;","@"),"&lt;","@"),"=","@"),")","@"),"(","@"),"^","@"),"/","@"),"+","@"),"*","@"),"-","@"),"@#","")))/2,TRUE,FALSE),"HardCodeMsg",IF(LEN(IF(_xlfn.ISFORMULA('Weighted Average'!P15),_xlfn.FORMULATEXT('Weighted Average'!P15),'Weighted Average'!P15))-LEN(SUBSTITUTE(IF(_xlfn.ISFORMULA('Weighted Average'!P15),_xlfn.FORMULATEXT('Weighted Average'!P15),'Weighted Average'!P15),"""",""))&gt;LEN(IF(_xlfn.ISFORMULA('#_Weighted Average'!P15),_xlfn.FORMULATEXT('#_Weighted Average'!P15),'#_Weighted Average'!P15))-LEN(SUBSTITUTE(IF(_xlfn.ISFORMULA('#_Weighted Average'!P15),_xlfn.FORMULATEXT('#_Weighted Average'!P15),'#_Weighted Average'!P15),"""","")),TRUE,FALSE),"HardQuoteMsg",IF(LEN(IF(_xlfn.ISFORMULA('Weighted Average'!P15),_xlfn.FORMULATEXT('Weighted Average'!P15),'Weighted Average'!P15))-LEN(SUBSTITUTE(IF(_xlfn.ISFORMULA('Weighted Average'!P15),_xlfn.FORMULATEXT('Weighted Average'!P15),'Weighted Average'!P15),"$",""))&lt;0.5*(LEN(IF(_xlfn.ISFORMULA('#_Weighted Average'!P15),_xlfn.FORMULATEXT('#_Weighted Average'!P15),'#_Weighted Average'!P15))-LEN(SUBSTITUTE(IF(_xlfn.ISFORMULA('#_Weighted Average'!P15),_xlfn.FORMULATEXT('#_Weighted Average'!P15),'#_Weighted Average'!P15),"$",""))),TRUE,FALSE),"MissingAbsMsg",TRUE,"PerfectMsg")</f>
        <v/>
      </c>
      <c r="Q15" s="163" t="str">
        <f ca="1">_xlfn.IFS(ISBLANK('Weighted Average'!Q15),"",IF(NOT(ISNA('#_Weighted Average'!Q15)),IF(ISNA('Weighted Average'!Q15),TRUE,FALSE),FALSE),"StuNAMsg",IF(AND(ISNA('#_Weighted Average'!Q15),ISNA('Weighted Average'!Q15)),TRUE,FALSE),"PerfectMsg",IF(NOT(ISERROR('#_Weighted Average'!Q15)),IF(ISERROR('Weighted Average'!Q15),TRUE,FALSE),FALSE),"StuErrorMsg",IF(TYPE('#_Weighted Average'!Q15)&lt;&gt;TYPE('Weighted Average'!Q15),TRUE,FALSE),"WrongTypeMsg",IF(_xlfn.ISFORMULA('#_Weighted Average'!Q15),IF(NOT(_xlfn.ISFORMULA('Weighted Average'!Q15)),TRUE),FALSE),"MissingFormulaMsg",IF(NOT(AND(ISNUMBER(FIND("[",_xlfn.FORMULATEXT('#_Weighted Average'!Q15))),ISNUMBER(FIND("!",_xlfn.FORMULATEXT('#_Weighted Average'!Q15))))),AND(ISNUMBER(FIND("[",_xlfn.FORMULATEXT('Weighted Average'!Q15))),ISNUMBER(FIND("!",_xlfn.FORMULATEXT('Weighted Average'!Q15)))),FALSE),"ExternalRefsMsg",IF(ISNUMBER('#_Weighted Average'!Q15),IF(ABS('#_Weighted Average'!Q15-'Weighted Average'!Q15)&gt;0.00001,TRUE,FALSE),IF('#_Weighted Average'!Q15&lt;&gt;'Weighted Average'!Q15,TRUE,FALSE)),IF(ISNUMBER('#_Weighted Average'!Q15),IF('#_Weighted Average'!Q15&gt;'Weighted Average'!Q15,"TooLow","TooHigh"),"WrongAnswer"),NOT(_xlfn.ISFORMULA('#_Weighted Average'!Q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Average'!Q15),_xlfn.FORMULATEXT('Weighted Average'!Q15),'Weighted Average'!Q15),"9","#"),"8","#"),"7","#"),"6","#"),"5","#"),"4","#"),"3","#"),"2","#"),"1","#"),"0","#"),CHAR(10),""),"$",""),"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Average'!Q15),_xlfn.FORMULATEXT('Weighted Average'!Q15),'Weighted Average'!Q15),"9","#"),"8","#"),"7","#"),"6","#"),"5","#"),"4","#"),"3","#"),"2","#"),"1","#"),"0","#"),CHAR(10),""),"$",""),"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Average'!Q15),_xlfn.FORMULATEXT('#_Weighted Average'!Q15),'#_Weighted Average'!Q15),"9","#"),"8","#"),"7","#"),"6","#"),"5","#"),"4","#"),"3","#"),"2","#"),"1","#"),"0","#"),CHAR(10),""),"$",""),"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Average'!Q15),_xlfn.FORMULATEXT('#_Weighted Average'!Q15),'#_Weighted Average'!Q15),"9","#"),"8","#"),"7","#"),"6","#"),"5","#"),"4","#"),"3","#"),"2","#"),"1","#"),"0","#"),CHAR(10),""),"$","")," ",""),",","@"),"&gt;","@"),"&lt;","@"),"=","@"),")","@"),"(","@"),"^","@"),"/","@"),"+","@"),"*","@"),"-","@"),"@#","")))/2,TRUE,FALSE),"HardCodeMsg",IF(LEN(IF(_xlfn.ISFORMULA('Weighted Average'!Q15),_xlfn.FORMULATEXT('Weighted Average'!Q15),'Weighted Average'!Q15))-LEN(SUBSTITUTE(IF(_xlfn.ISFORMULA('Weighted Average'!Q15),_xlfn.FORMULATEXT('Weighted Average'!Q15),'Weighted Average'!Q15),"""",""))&gt;LEN(IF(_xlfn.ISFORMULA('#_Weighted Average'!Q15),_xlfn.FORMULATEXT('#_Weighted Average'!Q15),'#_Weighted Average'!Q15))-LEN(SUBSTITUTE(IF(_xlfn.ISFORMULA('#_Weighted Average'!Q15),_xlfn.FORMULATEXT('#_Weighted Average'!Q15),'#_Weighted Average'!Q15),"""","")),TRUE,FALSE),"HardQuoteMsg",IF(LEN(IF(_xlfn.ISFORMULA('Weighted Average'!Q15),_xlfn.FORMULATEXT('Weighted Average'!Q15),'Weighted Average'!Q15))-LEN(SUBSTITUTE(IF(_xlfn.ISFORMULA('Weighted Average'!Q15),_xlfn.FORMULATEXT('Weighted Average'!Q15),'Weighted Average'!Q15),"$",""))&lt;0.5*(LEN(IF(_xlfn.ISFORMULA('#_Weighted Average'!Q15),_xlfn.FORMULATEXT('#_Weighted Average'!Q15),'#_Weighted Average'!Q15))-LEN(SUBSTITUTE(IF(_xlfn.ISFORMULA('#_Weighted Average'!Q15),_xlfn.FORMULATEXT('#_Weighted Average'!Q15),'#_Weighted Average'!Q15),"$",""))),TRUE,FALSE),"MissingAbsMsg",TRUE,"PerfectMsg")</f>
        <v/>
      </c>
      <c r="R15" s="162" t="str">
        <f ca="1">_xlfn.IFS(ISBLANK('Weighted Average'!R15),"",IF(NOT(ISNA('#_Weighted Average'!R15)),IF(ISNA('Weighted Average'!R15),TRUE,FALSE),FALSE),"StuNAMsg",IF(AND(ISNA('#_Weighted Average'!R15),ISNA('Weighted Average'!R15)),TRUE,FALSE),"PerfectMsg",IF(NOT(ISERROR('#_Weighted Average'!R15)),IF(ISERROR('Weighted Average'!R15),TRUE,FALSE),FALSE),"StuErrorMsg",IF(TYPE('#_Weighted Average'!R15)&lt;&gt;TYPE('Weighted Average'!R15),TRUE,FALSE),"WrongTypeMsg",IF(_xlfn.ISFORMULA('#_Weighted Average'!R15),IF(NOT(_xlfn.ISFORMULA('Weighted Average'!R15)),TRUE),FALSE),"MissingFormulaMsg",IF(NOT(AND(ISNUMBER(FIND("[",_xlfn.FORMULATEXT('#_Weighted Average'!R15))),ISNUMBER(FIND("!",_xlfn.FORMULATEXT('#_Weighted Average'!R15))))),AND(ISNUMBER(FIND("[",_xlfn.FORMULATEXT('Weighted Average'!R15))),ISNUMBER(FIND("!",_xlfn.FORMULATEXT('Weighted Average'!R15)))),FALSE),"ExternalRefsMsg",IF(ISNUMBER('#_Weighted Average'!R15),IF(ABS('#_Weighted Average'!R15-'Weighted Average'!R15)&gt;0.00001,TRUE,FALSE),IF('#_Weighted Average'!R15&lt;&gt;'Weighted Average'!R15,TRUE,FALSE)),IF(ISNUMBER('#_Weighted Average'!R15),IF('#_Weighted Average'!R15&gt;'Weighted Average'!R15,"TooLow","TooHigh"),"WrongAnswer"),NOT(_xlfn.ISFORMULA('#_Weighted Average'!R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Average'!R15),_xlfn.FORMULATEXT('Weighted Average'!R15),'Weighted Average'!R15),"9","#"),"8","#"),"7","#"),"6","#"),"5","#"),"4","#"),"3","#"),"2","#"),"1","#"),"0","#"),CHAR(10),""),"$",""),"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Average'!R15),_xlfn.FORMULATEXT('Weighted Average'!R15),'Weighted Average'!R15),"9","#"),"8","#"),"7","#"),"6","#"),"5","#"),"4","#"),"3","#"),"2","#"),"1","#"),"0","#"),CHAR(10),""),"$",""),"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Average'!R15),_xlfn.FORMULATEXT('#_Weighted Average'!R15),'#_Weighted Average'!R15),"9","#"),"8","#"),"7","#"),"6","#"),"5","#"),"4","#"),"3","#"),"2","#"),"1","#"),"0","#"),CHAR(10),""),"$",""),"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Average'!R15),_xlfn.FORMULATEXT('#_Weighted Average'!R15),'#_Weighted Average'!R15),"9","#"),"8","#"),"7","#"),"6","#"),"5","#"),"4","#"),"3","#"),"2","#"),"1","#"),"0","#"),CHAR(10),""),"$","")," ",""),",","@"),"&gt;","@"),"&lt;","@"),"=","@"),")","@"),"(","@"),"^","@"),"/","@"),"+","@"),"*","@"),"-","@"),"@#","")))/2,TRUE,FALSE),"HardCodeMsg",IF(LEN(IF(_xlfn.ISFORMULA('Weighted Average'!R15),_xlfn.FORMULATEXT('Weighted Average'!R15),'Weighted Average'!R15))-LEN(SUBSTITUTE(IF(_xlfn.ISFORMULA('Weighted Average'!R15),_xlfn.FORMULATEXT('Weighted Average'!R15),'Weighted Average'!R15),"""",""))&gt;LEN(IF(_xlfn.ISFORMULA('#_Weighted Average'!R15),_xlfn.FORMULATEXT('#_Weighted Average'!R15),'#_Weighted Average'!R15))-LEN(SUBSTITUTE(IF(_xlfn.ISFORMULA('#_Weighted Average'!R15),_xlfn.FORMULATEXT('#_Weighted Average'!R15),'#_Weighted Average'!R15),"""","")),TRUE,FALSE),"HardQuoteMsg",IF(LEN(IF(_xlfn.ISFORMULA('Weighted Average'!R15),_xlfn.FORMULATEXT('Weighted Average'!R15),'Weighted Average'!R15))-LEN(SUBSTITUTE(IF(_xlfn.ISFORMULA('Weighted Average'!R15),_xlfn.FORMULATEXT('Weighted Average'!R15),'Weighted Average'!R15),"$",""))&lt;0.5*(LEN(IF(_xlfn.ISFORMULA('#_Weighted Average'!R15),_xlfn.FORMULATEXT('#_Weighted Average'!R15),'#_Weighted Average'!R15))-LEN(SUBSTITUTE(IF(_xlfn.ISFORMULA('#_Weighted Average'!R15),_xlfn.FORMULATEXT('#_Weighted Average'!R15),'#_Weighted Average'!R15),"$",""))),TRUE,FALSE),"MissingAbsMsg",TRUE,"PerfectMsg")</f>
        <v/>
      </c>
      <c r="S15" s="163" t="str">
        <f ca="1">_xlfn.IFS(ISBLANK('Weighted Average'!S15),"",IF(NOT(ISNA('#_Weighted Average'!S15)),IF(ISNA('Weighted Average'!S15),TRUE,FALSE),FALSE),"StuNAMsg",IF(AND(ISNA('#_Weighted Average'!S15),ISNA('Weighted Average'!S15)),TRUE,FALSE),"PerfectMsg",IF(NOT(ISERROR('#_Weighted Average'!S15)),IF(ISERROR('Weighted Average'!S15),TRUE,FALSE),FALSE),"StuErrorMsg",IF(TYPE('#_Weighted Average'!S15)&lt;&gt;TYPE('Weighted Average'!S15),TRUE,FALSE),"WrongTypeMsg",IF(_xlfn.ISFORMULA('#_Weighted Average'!S15),IF(NOT(_xlfn.ISFORMULA('Weighted Average'!S15)),TRUE),FALSE),"MissingFormulaMsg",IF(NOT(AND(ISNUMBER(FIND("[",_xlfn.FORMULATEXT('#_Weighted Average'!S15))),ISNUMBER(FIND("!",_xlfn.FORMULATEXT('#_Weighted Average'!S15))))),AND(ISNUMBER(FIND("[",_xlfn.FORMULATEXT('Weighted Average'!S15))),ISNUMBER(FIND("!",_xlfn.FORMULATEXT('Weighted Average'!S15)))),FALSE),"ExternalRefsMsg",IF(ISNUMBER('#_Weighted Average'!S15),IF(ABS('#_Weighted Average'!S15-'Weighted Average'!S15)&gt;0.00001,TRUE,FALSE),IF('#_Weighted Average'!S15&lt;&gt;'Weighted Average'!S15,TRUE,FALSE)),IF(ISNUMBER('#_Weighted Average'!S15),IF('#_Weighted Average'!S15&gt;'Weighted Average'!S15,"TooLow","TooHigh"),"WrongAnswer"),NOT(_xlfn.ISFORMULA('#_Weighted Average'!S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Average'!S15),_xlfn.FORMULATEXT('Weighted Average'!S15),'Weighted Average'!S15),"9","#"),"8","#"),"7","#"),"6","#"),"5","#"),"4","#"),"3","#"),"2","#"),"1","#"),"0","#"),CHAR(10),""),"$",""),"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Average'!S15),_xlfn.FORMULATEXT('Weighted Average'!S15),'Weighted Average'!S15),"9","#"),"8","#"),"7","#"),"6","#"),"5","#"),"4","#"),"3","#"),"2","#"),"1","#"),"0","#"),CHAR(10),""),"$",""),"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Average'!S15),_xlfn.FORMULATEXT('#_Weighted Average'!S15),'#_Weighted Average'!S15),"9","#"),"8","#"),"7","#"),"6","#"),"5","#"),"4","#"),"3","#"),"2","#"),"1","#"),"0","#"),CHAR(10),""),"$",""),"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Average'!S15),_xlfn.FORMULATEXT('#_Weighted Average'!S15),'#_Weighted Average'!S15),"9","#"),"8","#"),"7","#"),"6","#"),"5","#"),"4","#"),"3","#"),"2","#"),"1","#"),"0","#"),CHAR(10),""),"$","")," ",""),",","@"),"&gt;","@"),"&lt;","@"),"=","@"),")","@"),"(","@"),"^","@"),"/","@"),"+","@"),"*","@"),"-","@"),"@#","")))/2,TRUE,FALSE),"HardCodeMsg",IF(LEN(IF(_xlfn.ISFORMULA('Weighted Average'!S15),_xlfn.FORMULATEXT('Weighted Average'!S15),'Weighted Average'!S15))-LEN(SUBSTITUTE(IF(_xlfn.ISFORMULA('Weighted Average'!S15),_xlfn.FORMULATEXT('Weighted Average'!S15),'Weighted Average'!S15),"""",""))&gt;LEN(IF(_xlfn.ISFORMULA('#_Weighted Average'!S15),_xlfn.FORMULATEXT('#_Weighted Average'!S15),'#_Weighted Average'!S15))-LEN(SUBSTITUTE(IF(_xlfn.ISFORMULA('#_Weighted Average'!S15),_xlfn.FORMULATEXT('#_Weighted Average'!S15),'#_Weighted Average'!S15),"""","")),TRUE,FALSE),"HardQuoteMsg",IF(LEN(IF(_xlfn.ISFORMULA('Weighted Average'!S15),_xlfn.FORMULATEXT('Weighted Average'!S15),'Weighted Average'!S15))-LEN(SUBSTITUTE(IF(_xlfn.ISFORMULA('Weighted Average'!S15),_xlfn.FORMULATEXT('Weighted Average'!S15),'Weighted Average'!S15),"$",""))&lt;0.5*(LEN(IF(_xlfn.ISFORMULA('#_Weighted Average'!S15),_xlfn.FORMULATEXT('#_Weighted Average'!S15),'#_Weighted Average'!S15))-LEN(SUBSTITUTE(IF(_xlfn.ISFORMULA('#_Weighted Average'!S15),_xlfn.FORMULATEXT('#_Weighted Average'!S15),'#_Weighted Average'!S15),"$",""))),TRUE,FALSE),"MissingAbsMsg",TRUE,"PerfectMsg")</f>
        <v/>
      </c>
      <c r="T15" s="164" t="str">
        <f ca="1">_xlfn.IFS(ISBLANK('Weighted Average'!T15),"",IF(NOT(ISNA('#_Weighted Average'!T15)),IF(ISNA('Weighted Average'!T15),TRUE,FALSE),FALSE),"StuNAMsg",IF(AND(ISNA('#_Weighted Average'!T15),ISNA('Weighted Average'!T15)),TRUE,FALSE),"PerfectMsg",IF(NOT(ISERROR('#_Weighted Average'!T15)),IF(ISERROR('Weighted Average'!T15),TRUE,FALSE),FALSE),"StuErrorMsg",IF(TYPE('#_Weighted Average'!T15)&lt;&gt;TYPE('Weighted Average'!T15),TRUE,FALSE),"WrongTypeMsg",IF(_xlfn.ISFORMULA('#_Weighted Average'!T15),IF(NOT(_xlfn.ISFORMULA('Weighted Average'!T15)),TRUE),FALSE),"MissingFormulaMsg",IF(NOT(AND(ISNUMBER(FIND("[",_xlfn.FORMULATEXT('#_Weighted Average'!T15))),ISNUMBER(FIND("!",_xlfn.FORMULATEXT('#_Weighted Average'!T15))))),AND(ISNUMBER(FIND("[",_xlfn.FORMULATEXT('Weighted Average'!T15))),ISNUMBER(FIND("!",_xlfn.FORMULATEXT('Weighted Average'!T15)))),FALSE),"ExternalRefsMsg",IF(ISNUMBER('#_Weighted Average'!T15),IF(ABS('#_Weighted Average'!T15-'Weighted Average'!T15)&gt;0.00001,TRUE,FALSE),IF('#_Weighted Average'!T15&lt;&gt;'Weighted Average'!T15,TRUE,FALSE)),IF(ISNUMBER('#_Weighted Average'!T15),IF('#_Weighted Average'!T15&gt;'Weighted Average'!T15,"TooLow","TooHigh"),"WrongAnswer"),NOT(_xlfn.ISFORMULA('#_Weighted Average'!T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Average'!T15),_xlfn.FORMULATEXT('Weighted Average'!T15),'Weighted Average'!T15),"9","#"),"8","#"),"7","#"),"6","#"),"5","#"),"4","#"),"3","#"),"2","#"),"1","#"),"0","#"),CHAR(10),""),"$",""),"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Average'!T15),_xlfn.FORMULATEXT('Weighted Average'!T15),'Weighted Average'!T15),"9","#"),"8","#"),"7","#"),"6","#"),"5","#"),"4","#"),"3","#"),"2","#"),"1","#"),"0","#"),CHAR(10),""),"$",""),"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Average'!T15),_xlfn.FORMULATEXT('#_Weighted Average'!T15),'#_Weighted Average'!T15),"9","#"),"8","#"),"7","#"),"6","#"),"5","#"),"4","#"),"3","#"),"2","#"),"1","#"),"0","#"),CHAR(10),""),"$",""),"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Average'!T15),_xlfn.FORMULATEXT('#_Weighted Average'!T15),'#_Weighted Average'!T15),"9","#"),"8","#"),"7","#"),"6","#"),"5","#"),"4","#"),"3","#"),"2","#"),"1","#"),"0","#"),CHAR(10),""),"$","")," ",""),",","@"),"&gt;","@"),"&lt;","@"),"=","@"),")","@"),"(","@"),"^","@"),"/","@"),"+","@"),"*","@"),"-","@"),"@#","")))/2,TRUE,FALSE),"HardCodeMsg",IF(LEN(IF(_xlfn.ISFORMULA('Weighted Average'!T15),_xlfn.FORMULATEXT('Weighted Average'!T15),'Weighted Average'!T15))-LEN(SUBSTITUTE(IF(_xlfn.ISFORMULA('Weighted Average'!T15),_xlfn.FORMULATEXT('Weighted Average'!T15),'Weighted Average'!T15),"""",""))&gt;LEN(IF(_xlfn.ISFORMULA('#_Weighted Average'!T15),_xlfn.FORMULATEXT('#_Weighted Average'!T15),'#_Weighted Average'!T15))-LEN(SUBSTITUTE(IF(_xlfn.ISFORMULA('#_Weighted Average'!T15),_xlfn.FORMULATEXT('#_Weighted Average'!T15),'#_Weighted Average'!T15),"""","")),TRUE,FALSE),"HardQuoteMsg",IF(LEN(IF(_xlfn.ISFORMULA('Weighted Average'!T15),_xlfn.FORMULATEXT('Weighted Average'!T15),'Weighted Average'!T15))-LEN(SUBSTITUTE(IF(_xlfn.ISFORMULA('Weighted Average'!T15),_xlfn.FORMULATEXT('Weighted Average'!T15),'Weighted Average'!T15),"$",""))&lt;0.5*(LEN(IF(_xlfn.ISFORMULA('#_Weighted Average'!T15),_xlfn.FORMULATEXT('#_Weighted Average'!T15),'#_Weighted Average'!T15))-LEN(SUBSTITUTE(IF(_xlfn.ISFORMULA('#_Weighted Average'!T15),_xlfn.FORMULATEXT('#_Weighted Average'!T15),'#_Weighted Average'!T15),"$",""))),TRUE,FALSE),"MissingAbsMsg",TRUE,"PerfectMsg")</f>
        <v/>
      </c>
      <c r="U15" s="155" t="str">
        <f ca="1">_xlfn.IFS(ISBLANK('Weighted Average'!U15),"",IF(NOT(ISNA('#_Weighted Average'!U15)),IF(ISNA('Weighted Average'!U15),TRUE,FALSE),FALSE),"StuNAMsg",IF(AND(ISNA('#_Weighted Average'!U15),ISNA('Weighted Average'!U15)),TRUE,FALSE),"PerfectMsg",IF(NOT(ISERROR('#_Weighted Average'!U15)),IF(ISERROR('Weighted Average'!U15),TRUE,FALSE),FALSE),"StuErrorMsg",IF(TYPE('#_Weighted Average'!U15)&lt;&gt;TYPE('Weighted Average'!U15),TRUE,FALSE),"WrongTypeMsg",IF(_xlfn.ISFORMULA('#_Weighted Average'!U15),IF(NOT(_xlfn.ISFORMULA('Weighted Average'!U15)),TRUE),FALSE),"MissingFormulaMsg",IF(NOT(AND(ISNUMBER(FIND("[",_xlfn.FORMULATEXT('#_Weighted Average'!U15))),ISNUMBER(FIND("!",_xlfn.FORMULATEXT('#_Weighted Average'!U15))))),AND(ISNUMBER(FIND("[",_xlfn.FORMULATEXT('Weighted Average'!U15))),ISNUMBER(FIND("!",_xlfn.FORMULATEXT('Weighted Average'!U15)))),FALSE),"ExternalRefsMsg",IF(ISNUMBER('#_Weighted Average'!U15),IF(ABS('#_Weighted Average'!U15-'Weighted Average'!U15)&gt;0.00001,TRUE,FALSE),IF('#_Weighted Average'!U15&lt;&gt;'Weighted Average'!U15,TRUE,FALSE)),IF(ISNUMBER('#_Weighted Average'!U15),IF('#_Weighted Average'!U15&gt;'Weighted Average'!U15,"TooLow","TooHigh"),"WrongAnswer"),NOT(_xlfn.ISFORMULA('#_Weighted Average'!U15)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Average'!U15),_xlfn.FORMULATEXT('Weighted Average'!U15),'Weighted Average'!U15),"9","#"),"8","#"),"7","#"),"6","#"),"5","#"),"4","#"),"3","#"),"2","#"),"1","#"),"0","#"),CHAR(10),""),"$",""),"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Average'!U15),_xlfn.FORMULATEXT('Weighted Average'!U15),'Weighted Average'!U15),"9","#"),"8","#"),"7","#"),"6","#"),"5","#"),"4","#"),"3","#"),"2","#"),"1","#"),"0","#"),CHAR(10),""),"$",""),"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Average'!U15),_xlfn.FORMULATEXT('#_Weighted Average'!U15),'#_Weighted Average'!U15),"9","#"),"8","#"),"7","#"),"6","#"),"5","#"),"4","#"),"3","#"),"2","#"),"1","#"),"0","#"),CHAR(10),""),"$",""),"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Average'!U15),_xlfn.FORMULATEXT('#_Weighted Average'!U15),'#_Weighted Average'!U15),"9","#"),"8","#"),"7","#"),"6","#"),"5","#"),"4","#"),"3","#"),"2","#"),"1","#"),"0","#"),CHAR(10),""),"$","")," ",""),",","@"),"&gt;","@"),"&lt;","@"),"=","@"),")","@"),"(","@"),"^","@"),"/","@"),"+","@"),"*","@"),"-","@"),"@#","")))/2,TRUE,FALSE),"HardCodeMsg",IF(LEN(IF(_xlfn.ISFORMULA('Weighted Average'!U15),_xlfn.FORMULATEXT('Weighted Average'!U15),'Weighted Average'!U15))-LEN(SUBSTITUTE(IF(_xlfn.ISFORMULA('Weighted Average'!U15),_xlfn.FORMULATEXT('Weighted Average'!U15),'Weighted Average'!U15),"""",""))&gt;LEN(IF(_xlfn.ISFORMULA('#_Weighted Average'!U15),_xlfn.FORMULATEXT('#_Weighted Average'!U15),'#_Weighted Average'!U15))-LEN(SUBSTITUTE(IF(_xlfn.ISFORMULA('#_Weighted Average'!U15),_xlfn.FORMULATEXT('#_Weighted Average'!U15),'#_Weighted Average'!U15),"""","")),TRUE,FALSE),"HardQuoteMsg",IF(LEN(IF(_xlfn.ISFORMULA('Weighted Average'!U15),_xlfn.FORMULATEXT('Weighted Average'!U15),'Weighted Average'!U15))-LEN(SUBSTITUTE(IF(_xlfn.ISFORMULA('Weighted Average'!U15),_xlfn.FORMULATEXT('Weighted Average'!U15),'Weighted Average'!U15),"$",""))&lt;0.5*(LEN(IF(_xlfn.ISFORMULA('#_Weighted Average'!U15),_xlfn.FORMULATEXT('#_Weighted Average'!U15),'#_Weighted Average'!U15))-LEN(SUBSTITUTE(IF(_xlfn.ISFORMULA('#_Weighted Average'!U15),_xlfn.FORMULATEXT('#_Weighted Average'!U15),'#_Weighted Average'!U15),"$",""))),TRUE,FALSE),"MissingAbsMsg",TRUE,"PerfectMsg")</f>
        <v/>
      </c>
    </row>
    <row r="16" spans="1:27" x14ac:dyDescent="0.15">
      <c r="B16" s="150">
        <v>0</v>
      </c>
      <c r="C16" s="162">
        <v>0</v>
      </c>
      <c r="D16" s="162">
        <v>0</v>
      </c>
      <c r="E16" s="162">
        <v>0</v>
      </c>
      <c r="F16" s="162">
        <v>0</v>
      </c>
      <c r="G16" s="162">
        <v>0</v>
      </c>
      <c r="H16" s="162">
        <v>0</v>
      </c>
      <c r="I16" s="162">
        <v>0</v>
      </c>
      <c r="J16" s="162">
        <v>0</v>
      </c>
      <c r="K16" s="162">
        <v>0</v>
      </c>
      <c r="L16" s="162">
        <v>0</v>
      </c>
      <c r="M16" s="162">
        <v>0</v>
      </c>
      <c r="N16" s="162" t="str">
        <f ca="1">_xlfn.IFS(ISBLANK('Weighted Average'!N16),"",IF(NOT(ISNA('#_Weighted Average'!N16)),IF(ISNA('Weighted Average'!N16),TRUE,FALSE),FALSE),"StuNAMsg",IF(AND(ISNA('#_Weighted Average'!N16),ISNA('Weighted Average'!N16)),TRUE,FALSE),"PerfectMsg",IF(NOT(ISERROR('#_Weighted Average'!N16)),IF(ISERROR('Weighted Average'!N16),TRUE,FALSE),FALSE),"StuErrorMsg",IF(TYPE('#_Weighted Average'!N16)&lt;&gt;TYPE('Weighted Average'!N16),TRUE,FALSE),"WrongTypeMsg",IF(_xlfn.ISFORMULA('#_Weighted Average'!N16),IF(NOT(_xlfn.ISFORMULA('Weighted Average'!N16)),TRUE),FALSE),"MissingFormulaMsg",IF(NOT(AND(ISNUMBER(FIND("[",_xlfn.FORMULATEXT('#_Weighted Average'!N16))),ISNUMBER(FIND("!",_xlfn.FORMULATEXT('#_Weighted Average'!N16))))),AND(ISNUMBER(FIND("[",_xlfn.FORMULATEXT('Weighted Average'!N16))),ISNUMBER(FIND("!",_xlfn.FORMULATEXT('Weighted Average'!N16)))),FALSE),"ExternalRefsMsg",IF(ISNUMBER('#_Weighted Average'!N16),IF(ABS('#_Weighted Average'!N16-'Weighted Average'!N16)&gt;0.00001,TRUE,FALSE),IF('#_Weighted Average'!N16&lt;&gt;'Weighted Average'!N16,TRUE,FALSE)),IF(ISNUMBER('#_Weighted Average'!N16),IF('#_Weighted Average'!N16&gt;'Weighted Average'!N16,"TooLow","TooHigh"),"WrongAnswer"),NOT(_xlfn.ISFORMULA('#_Weighted Average'!N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Average'!N16),_xlfn.FORMULATEXT('Weighted Average'!N16),'Weighted Average'!N16),"9","#"),"8","#"),"7","#"),"6","#"),"5","#"),"4","#"),"3","#"),"2","#"),"1","#"),"0","#"),CHAR(10),""),"$",""),"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Average'!N16),_xlfn.FORMULATEXT('Weighted Average'!N16),'Weighted Average'!N16),"9","#"),"8","#"),"7","#"),"6","#"),"5","#"),"4","#"),"3","#"),"2","#"),"1","#"),"0","#"),CHAR(10),""),"$",""),"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Average'!N16),_xlfn.FORMULATEXT('#_Weighted Average'!N16),'#_Weighted Average'!N16),"9","#"),"8","#"),"7","#"),"6","#"),"5","#"),"4","#"),"3","#"),"2","#"),"1","#"),"0","#"),CHAR(10),""),"$",""),"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Average'!N16),_xlfn.FORMULATEXT('#_Weighted Average'!N16),'#_Weighted Average'!N16),"9","#"),"8","#"),"7","#"),"6","#"),"5","#"),"4","#"),"3","#"),"2","#"),"1","#"),"0","#"),CHAR(10),""),"$","")," ",""),",","@"),"&gt;","@"),"&lt;","@"),"=","@"),")","@"),"(","@"),"^","@"),"/","@"),"+","@"),"*","@"),"-","@"),"@#","")))/2,TRUE,FALSE),"HardCodeMsg",IF(LEN(IF(_xlfn.ISFORMULA('Weighted Average'!N16),_xlfn.FORMULATEXT('Weighted Average'!N16),'Weighted Average'!N16))-LEN(SUBSTITUTE(IF(_xlfn.ISFORMULA('Weighted Average'!N16),_xlfn.FORMULATEXT('Weighted Average'!N16),'Weighted Average'!N16),"""",""))&gt;LEN(IF(_xlfn.ISFORMULA('#_Weighted Average'!N16),_xlfn.FORMULATEXT('#_Weighted Average'!N16),'#_Weighted Average'!N16))-LEN(SUBSTITUTE(IF(_xlfn.ISFORMULA('#_Weighted Average'!N16),_xlfn.FORMULATEXT('#_Weighted Average'!N16),'#_Weighted Average'!N16),"""","")),TRUE,FALSE),"HardQuoteMsg",IF(LEN(IF(_xlfn.ISFORMULA('Weighted Average'!N16),_xlfn.FORMULATEXT('Weighted Average'!N16),'Weighted Average'!N16))-LEN(SUBSTITUTE(IF(_xlfn.ISFORMULA('Weighted Average'!N16),_xlfn.FORMULATEXT('Weighted Average'!N16),'Weighted Average'!N16),"$",""))&lt;0.5*(LEN(IF(_xlfn.ISFORMULA('#_Weighted Average'!N16),_xlfn.FORMULATEXT('#_Weighted Average'!N16),'#_Weighted Average'!N16))-LEN(SUBSTITUTE(IF(_xlfn.ISFORMULA('#_Weighted Average'!N16),_xlfn.FORMULATEXT('#_Weighted Average'!N16),'#_Weighted Average'!N16),"$",""))),TRUE,FALSE),"MissingAbsMsg",TRUE,"PerfectMsg")</f>
        <v/>
      </c>
      <c r="O16" s="163" t="str">
        <f ca="1">_xlfn.IFS(ISBLANK('Weighted Average'!O16),"",IF(NOT(ISNA('#_Weighted Average'!O16)),IF(ISNA('Weighted Average'!O16),TRUE,FALSE),FALSE),"StuNAMsg",IF(AND(ISNA('#_Weighted Average'!O16),ISNA('Weighted Average'!O16)),TRUE,FALSE),"PerfectMsg",IF(NOT(ISERROR('#_Weighted Average'!O16)),IF(ISERROR('Weighted Average'!O16),TRUE,FALSE),FALSE),"StuErrorMsg",IF(TYPE('#_Weighted Average'!O16)&lt;&gt;TYPE('Weighted Average'!O16),TRUE,FALSE),"WrongTypeMsg",IF(_xlfn.ISFORMULA('#_Weighted Average'!O16),IF(NOT(_xlfn.ISFORMULA('Weighted Average'!O16)),TRUE),FALSE),"MissingFormulaMsg",IF(NOT(AND(ISNUMBER(FIND("[",_xlfn.FORMULATEXT('#_Weighted Average'!O16))),ISNUMBER(FIND("!",_xlfn.FORMULATEXT('#_Weighted Average'!O16))))),AND(ISNUMBER(FIND("[",_xlfn.FORMULATEXT('Weighted Average'!O16))),ISNUMBER(FIND("!",_xlfn.FORMULATEXT('Weighted Average'!O16)))),FALSE),"ExternalRefsMsg",IF(ISNUMBER('#_Weighted Average'!O16),IF(ABS('#_Weighted Average'!O16-'Weighted Average'!O16)&gt;0.00001,TRUE,FALSE),IF('#_Weighted Average'!O16&lt;&gt;'Weighted Average'!O16,TRUE,FALSE)),IF(ISNUMBER('#_Weighted Average'!O16),IF('#_Weighted Average'!O16&gt;'Weighted Average'!O16,"TooLow","TooHigh"),"WrongAnswer"),NOT(_xlfn.ISFORMULA('#_Weighted Average'!O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Average'!O16),_xlfn.FORMULATEXT('Weighted Average'!O16),'Weighted Average'!O16),"9","#"),"8","#"),"7","#"),"6","#"),"5","#"),"4","#"),"3","#"),"2","#"),"1","#"),"0","#"),CHAR(10),""),"$",""),"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Average'!O16),_xlfn.FORMULATEXT('Weighted Average'!O16),'Weighted Average'!O16),"9","#"),"8","#"),"7","#"),"6","#"),"5","#"),"4","#"),"3","#"),"2","#"),"1","#"),"0","#"),CHAR(10),""),"$",""),"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Average'!O16),_xlfn.FORMULATEXT('#_Weighted Average'!O16),'#_Weighted Average'!O16),"9","#"),"8","#"),"7","#"),"6","#"),"5","#"),"4","#"),"3","#"),"2","#"),"1","#"),"0","#"),CHAR(10),""),"$",""),"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Average'!O16),_xlfn.FORMULATEXT('#_Weighted Average'!O16),'#_Weighted Average'!O16),"9","#"),"8","#"),"7","#"),"6","#"),"5","#"),"4","#"),"3","#"),"2","#"),"1","#"),"0","#"),CHAR(10),""),"$","")," ",""),",","@"),"&gt;","@"),"&lt;","@"),"=","@"),")","@"),"(","@"),"^","@"),"/","@"),"+","@"),"*","@"),"-","@"),"@#","")))/2,TRUE,FALSE),"HardCodeMsg",IF(LEN(IF(_xlfn.ISFORMULA('Weighted Average'!O16),_xlfn.FORMULATEXT('Weighted Average'!O16),'Weighted Average'!O16))-LEN(SUBSTITUTE(IF(_xlfn.ISFORMULA('Weighted Average'!O16),_xlfn.FORMULATEXT('Weighted Average'!O16),'Weighted Average'!O16),"""",""))&gt;LEN(IF(_xlfn.ISFORMULA('#_Weighted Average'!O16),_xlfn.FORMULATEXT('#_Weighted Average'!O16),'#_Weighted Average'!O16))-LEN(SUBSTITUTE(IF(_xlfn.ISFORMULA('#_Weighted Average'!O16),_xlfn.FORMULATEXT('#_Weighted Average'!O16),'#_Weighted Average'!O16),"""","")),TRUE,FALSE),"HardQuoteMsg",IF(LEN(IF(_xlfn.ISFORMULA('Weighted Average'!O16),_xlfn.FORMULATEXT('Weighted Average'!O16),'Weighted Average'!O16))-LEN(SUBSTITUTE(IF(_xlfn.ISFORMULA('Weighted Average'!O16),_xlfn.FORMULATEXT('Weighted Average'!O16),'Weighted Average'!O16),"$",""))&lt;0.5*(LEN(IF(_xlfn.ISFORMULA('#_Weighted Average'!O16),_xlfn.FORMULATEXT('#_Weighted Average'!O16),'#_Weighted Average'!O16))-LEN(SUBSTITUTE(IF(_xlfn.ISFORMULA('#_Weighted Average'!O16),_xlfn.FORMULATEXT('#_Weighted Average'!O16),'#_Weighted Average'!O16),"$",""))),TRUE,FALSE),"MissingAbsMsg",TRUE,"PerfectMsg")</f>
        <v/>
      </c>
      <c r="P16" s="162" t="str">
        <f ca="1">_xlfn.IFS(ISBLANK('Weighted Average'!P16),"",IF(NOT(ISNA('#_Weighted Average'!P16)),IF(ISNA('Weighted Average'!P16),TRUE,FALSE),FALSE),"StuNAMsg",IF(AND(ISNA('#_Weighted Average'!P16),ISNA('Weighted Average'!P16)),TRUE,FALSE),"PerfectMsg",IF(NOT(ISERROR('#_Weighted Average'!P16)),IF(ISERROR('Weighted Average'!P16),TRUE,FALSE),FALSE),"StuErrorMsg",IF(TYPE('#_Weighted Average'!P16)&lt;&gt;TYPE('Weighted Average'!P16),TRUE,FALSE),"WrongTypeMsg",IF(_xlfn.ISFORMULA('#_Weighted Average'!P16),IF(NOT(_xlfn.ISFORMULA('Weighted Average'!P16)),TRUE),FALSE),"MissingFormulaMsg",IF(NOT(AND(ISNUMBER(FIND("[",_xlfn.FORMULATEXT('#_Weighted Average'!P16))),ISNUMBER(FIND("!",_xlfn.FORMULATEXT('#_Weighted Average'!P16))))),AND(ISNUMBER(FIND("[",_xlfn.FORMULATEXT('Weighted Average'!P16))),ISNUMBER(FIND("!",_xlfn.FORMULATEXT('Weighted Average'!P16)))),FALSE),"ExternalRefsMsg",IF(ISNUMBER('#_Weighted Average'!P16),IF(ABS('#_Weighted Average'!P16-'Weighted Average'!P16)&gt;0.00001,TRUE,FALSE),IF('#_Weighted Average'!P16&lt;&gt;'Weighted Average'!P16,TRUE,FALSE)),IF(ISNUMBER('#_Weighted Average'!P16),IF('#_Weighted Average'!P16&gt;'Weighted Average'!P16,"TooLow","TooHigh"),"WrongAnswer"),NOT(_xlfn.ISFORMULA('#_Weighted Average'!P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Average'!P16),_xlfn.FORMULATEXT('Weighted Average'!P16),'Weighted Average'!P16),"9","#"),"8","#"),"7","#"),"6","#"),"5","#"),"4","#"),"3","#"),"2","#"),"1","#"),"0","#"),CHAR(10),""),"$",""),"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Average'!P16),_xlfn.FORMULATEXT('Weighted Average'!P16),'Weighted Average'!P16),"9","#"),"8","#"),"7","#"),"6","#"),"5","#"),"4","#"),"3","#"),"2","#"),"1","#"),"0","#"),CHAR(10),""),"$",""),"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Average'!P16),_xlfn.FORMULATEXT('#_Weighted Average'!P16),'#_Weighted Average'!P16),"9","#"),"8","#"),"7","#"),"6","#"),"5","#"),"4","#"),"3","#"),"2","#"),"1","#"),"0","#"),CHAR(10),""),"$",""),"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Average'!P16),_xlfn.FORMULATEXT('#_Weighted Average'!P16),'#_Weighted Average'!P16),"9","#"),"8","#"),"7","#"),"6","#"),"5","#"),"4","#"),"3","#"),"2","#"),"1","#"),"0","#"),CHAR(10),""),"$","")," ",""),",","@"),"&gt;","@"),"&lt;","@"),"=","@"),")","@"),"(","@"),"^","@"),"/","@"),"+","@"),"*","@"),"-","@"),"@#","")))/2,TRUE,FALSE),"HardCodeMsg",IF(LEN(IF(_xlfn.ISFORMULA('Weighted Average'!P16),_xlfn.FORMULATEXT('Weighted Average'!P16),'Weighted Average'!P16))-LEN(SUBSTITUTE(IF(_xlfn.ISFORMULA('Weighted Average'!P16),_xlfn.FORMULATEXT('Weighted Average'!P16),'Weighted Average'!P16),"""",""))&gt;LEN(IF(_xlfn.ISFORMULA('#_Weighted Average'!P16),_xlfn.FORMULATEXT('#_Weighted Average'!P16),'#_Weighted Average'!P16))-LEN(SUBSTITUTE(IF(_xlfn.ISFORMULA('#_Weighted Average'!P16),_xlfn.FORMULATEXT('#_Weighted Average'!P16),'#_Weighted Average'!P16),"""","")),TRUE,FALSE),"HardQuoteMsg",IF(LEN(IF(_xlfn.ISFORMULA('Weighted Average'!P16),_xlfn.FORMULATEXT('Weighted Average'!P16),'Weighted Average'!P16))-LEN(SUBSTITUTE(IF(_xlfn.ISFORMULA('Weighted Average'!P16),_xlfn.FORMULATEXT('Weighted Average'!P16),'Weighted Average'!P16),"$",""))&lt;0.5*(LEN(IF(_xlfn.ISFORMULA('#_Weighted Average'!P16),_xlfn.FORMULATEXT('#_Weighted Average'!P16),'#_Weighted Average'!P16))-LEN(SUBSTITUTE(IF(_xlfn.ISFORMULA('#_Weighted Average'!P16),_xlfn.FORMULATEXT('#_Weighted Average'!P16),'#_Weighted Average'!P16),"$",""))),TRUE,FALSE),"MissingAbsMsg",TRUE,"PerfectMsg")</f>
        <v/>
      </c>
      <c r="Q16" s="163" t="str">
        <f ca="1">_xlfn.IFS(ISBLANK('Weighted Average'!Q16),"",IF(NOT(ISNA('#_Weighted Average'!Q16)),IF(ISNA('Weighted Average'!Q16),TRUE,FALSE),FALSE),"StuNAMsg",IF(AND(ISNA('#_Weighted Average'!Q16),ISNA('Weighted Average'!Q16)),TRUE,FALSE),"PerfectMsg",IF(NOT(ISERROR('#_Weighted Average'!Q16)),IF(ISERROR('Weighted Average'!Q16),TRUE,FALSE),FALSE),"StuErrorMsg",IF(TYPE('#_Weighted Average'!Q16)&lt;&gt;TYPE('Weighted Average'!Q16),TRUE,FALSE),"WrongTypeMsg",IF(_xlfn.ISFORMULA('#_Weighted Average'!Q16),IF(NOT(_xlfn.ISFORMULA('Weighted Average'!Q16)),TRUE),FALSE),"MissingFormulaMsg",IF(NOT(AND(ISNUMBER(FIND("[",_xlfn.FORMULATEXT('#_Weighted Average'!Q16))),ISNUMBER(FIND("!",_xlfn.FORMULATEXT('#_Weighted Average'!Q16))))),AND(ISNUMBER(FIND("[",_xlfn.FORMULATEXT('Weighted Average'!Q16))),ISNUMBER(FIND("!",_xlfn.FORMULATEXT('Weighted Average'!Q16)))),FALSE),"ExternalRefsMsg",IF(ISNUMBER('#_Weighted Average'!Q16),IF(ABS('#_Weighted Average'!Q16-'Weighted Average'!Q16)&gt;0.00001,TRUE,FALSE),IF('#_Weighted Average'!Q16&lt;&gt;'Weighted Average'!Q16,TRUE,FALSE)),IF(ISNUMBER('#_Weighted Average'!Q16),IF('#_Weighted Average'!Q16&gt;'Weighted Average'!Q16,"TooLow","TooHigh"),"WrongAnswer"),NOT(_xlfn.ISFORMULA('#_Weighted Average'!Q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Average'!Q16),_xlfn.FORMULATEXT('Weighted Average'!Q16),'Weighted Average'!Q16),"9","#"),"8","#"),"7","#"),"6","#"),"5","#"),"4","#"),"3","#"),"2","#"),"1","#"),"0","#"),CHAR(10),""),"$",""),"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Average'!Q16),_xlfn.FORMULATEXT('Weighted Average'!Q16),'Weighted Average'!Q16),"9","#"),"8","#"),"7","#"),"6","#"),"5","#"),"4","#"),"3","#"),"2","#"),"1","#"),"0","#"),CHAR(10),""),"$",""),"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Average'!Q16),_xlfn.FORMULATEXT('#_Weighted Average'!Q16),'#_Weighted Average'!Q16),"9","#"),"8","#"),"7","#"),"6","#"),"5","#"),"4","#"),"3","#"),"2","#"),"1","#"),"0","#"),CHAR(10),""),"$",""),"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Average'!Q16),_xlfn.FORMULATEXT('#_Weighted Average'!Q16),'#_Weighted Average'!Q16),"9","#"),"8","#"),"7","#"),"6","#"),"5","#"),"4","#"),"3","#"),"2","#"),"1","#"),"0","#"),CHAR(10),""),"$","")," ",""),",","@"),"&gt;","@"),"&lt;","@"),"=","@"),")","@"),"(","@"),"^","@"),"/","@"),"+","@"),"*","@"),"-","@"),"@#","")))/2,TRUE,FALSE),"HardCodeMsg",IF(LEN(IF(_xlfn.ISFORMULA('Weighted Average'!Q16),_xlfn.FORMULATEXT('Weighted Average'!Q16),'Weighted Average'!Q16))-LEN(SUBSTITUTE(IF(_xlfn.ISFORMULA('Weighted Average'!Q16),_xlfn.FORMULATEXT('Weighted Average'!Q16),'Weighted Average'!Q16),"""",""))&gt;LEN(IF(_xlfn.ISFORMULA('#_Weighted Average'!Q16),_xlfn.FORMULATEXT('#_Weighted Average'!Q16),'#_Weighted Average'!Q16))-LEN(SUBSTITUTE(IF(_xlfn.ISFORMULA('#_Weighted Average'!Q16),_xlfn.FORMULATEXT('#_Weighted Average'!Q16),'#_Weighted Average'!Q16),"""","")),TRUE,FALSE),"HardQuoteMsg",IF(LEN(IF(_xlfn.ISFORMULA('Weighted Average'!Q16),_xlfn.FORMULATEXT('Weighted Average'!Q16),'Weighted Average'!Q16))-LEN(SUBSTITUTE(IF(_xlfn.ISFORMULA('Weighted Average'!Q16),_xlfn.FORMULATEXT('Weighted Average'!Q16),'Weighted Average'!Q16),"$",""))&lt;0.5*(LEN(IF(_xlfn.ISFORMULA('#_Weighted Average'!Q16),_xlfn.FORMULATEXT('#_Weighted Average'!Q16),'#_Weighted Average'!Q16))-LEN(SUBSTITUTE(IF(_xlfn.ISFORMULA('#_Weighted Average'!Q16),_xlfn.FORMULATEXT('#_Weighted Average'!Q16),'#_Weighted Average'!Q16),"$",""))),TRUE,FALSE),"MissingAbsMsg",TRUE,"PerfectMsg")</f>
        <v/>
      </c>
      <c r="R16" s="162" t="str">
        <f ca="1">_xlfn.IFS(ISBLANK('Weighted Average'!R16),"",IF(NOT(ISNA('#_Weighted Average'!R16)),IF(ISNA('Weighted Average'!R16),TRUE,FALSE),FALSE),"StuNAMsg",IF(AND(ISNA('#_Weighted Average'!R16),ISNA('Weighted Average'!R16)),TRUE,FALSE),"PerfectMsg",IF(NOT(ISERROR('#_Weighted Average'!R16)),IF(ISERROR('Weighted Average'!R16),TRUE,FALSE),FALSE),"StuErrorMsg",IF(TYPE('#_Weighted Average'!R16)&lt;&gt;TYPE('Weighted Average'!R16),TRUE,FALSE),"WrongTypeMsg",IF(_xlfn.ISFORMULA('#_Weighted Average'!R16),IF(NOT(_xlfn.ISFORMULA('Weighted Average'!R16)),TRUE),FALSE),"MissingFormulaMsg",IF(NOT(AND(ISNUMBER(FIND("[",_xlfn.FORMULATEXT('#_Weighted Average'!R16))),ISNUMBER(FIND("!",_xlfn.FORMULATEXT('#_Weighted Average'!R16))))),AND(ISNUMBER(FIND("[",_xlfn.FORMULATEXT('Weighted Average'!R16))),ISNUMBER(FIND("!",_xlfn.FORMULATEXT('Weighted Average'!R16)))),FALSE),"ExternalRefsMsg",IF(ISNUMBER('#_Weighted Average'!R16),IF(ABS('#_Weighted Average'!R16-'Weighted Average'!R16)&gt;0.00001,TRUE,FALSE),IF('#_Weighted Average'!R16&lt;&gt;'Weighted Average'!R16,TRUE,FALSE)),IF(ISNUMBER('#_Weighted Average'!R16),IF('#_Weighted Average'!R16&gt;'Weighted Average'!R16,"TooLow","TooHigh"),"WrongAnswer"),NOT(_xlfn.ISFORMULA('#_Weighted Average'!R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Average'!R16),_xlfn.FORMULATEXT('Weighted Average'!R16),'Weighted Average'!R16),"9","#"),"8","#"),"7","#"),"6","#"),"5","#"),"4","#"),"3","#"),"2","#"),"1","#"),"0","#"),CHAR(10),""),"$",""),"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Average'!R16),_xlfn.FORMULATEXT('Weighted Average'!R16),'Weighted Average'!R16),"9","#"),"8","#"),"7","#"),"6","#"),"5","#"),"4","#"),"3","#"),"2","#"),"1","#"),"0","#"),CHAR(10),""),"$",""),"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Average'!R16),_xlfn.FORMULATEXT('#_Weighted Average'!R16),'#_Weighted Average'!R16),"9","#"),"8","#"),"7","#"),"6","#"),"5","#"),"4","#"),"3","#"),"2","#"),"1","#"),"0","#"),CHAR(10),""),"$",""),"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Average'!R16),_xlfn.FORMULATEXT('#_Weighted Average'!R16),'#_Weighted Average'!R16),"9","#"),"8","#"),"7","#"),"6","#"),"5","#"),"4","#"),"3","#"),"2","#"),"1","#"),"0","#"),CHAR(10),""),"$","")," ",""),",","@"),"&gt;","@"),"&lt;","@"),"=","@"),")","@"),"(","@"),"^","@"),"/","@"),"+","@"),"*","@"),"-","@"),"@#","")))/2,TRUE,FALSE),"HardCodeMsg",IF(LEN(IF(_xlfn.ISFORMULA('Weighted Average'!R16),_xlfn.FORMULATEXT('Weighted Average'!R16),'Weighted Average'!R16))-LEN(SUBSTITUTE(IF(_xlfn.ISFORMULA('Weighted Average'!R16),_xlfn.FORMULATEXT('Weighted Average'!R16),'Weighted Average'!R16),"""",""))&gt;LEN(IF(_xlfn.ISFORMULA('#_Weighted Average'!R16),_xlfn.FORMULATEXT('#_Weighted Average'!R16),'#_Weighted Average'!R16))-LEN(SUBSTITUTE(IF(_xlfn.ISFORMULA('#_Weighted Average'!R16),_xlfn.FORMULATEXT('#_Weighted Average'!R16),'#_Weighted Average'!R16),"""","")),TRUE,FALSE),"HardQuoteMsg",IF(LEN(IF(_xlfn.ISFORMULA('Weighted Average'!R16),_xlfn.FORMULATEXT('Weighted Average'!R16),'Weighted Average'!R16))-LEN(SUBSTITUTE(IF(_xlfn.ISFORMULA('Weighted Average'!R16),_xlfn.FORMULATEXT('Weighted Average'!R16),'Weighted Average'!R16),"$",""))&lt;0.5*(LEN(IF(_xlfn.ISFORMULA('#_Weighted Average'!R16),_xlfn.FORMULATEXT('#_Weighted Average'!R16),'#_Weighted Average'!R16))-LEN(SUBSTITUTE(IF(_xlfn.ISFORMULA('#_Weighted Average'!R16),_xlfn.FORMULATEXT('#_Weighted Average'!R16),'#_Weighted Average'!R16),"$",""))),TRUE,FALSE),"MissingAbsMsg",TRUE,"PerfectMsg")</f>
        <v/>
      </c>
      <c r="S16" s="163" t="str">
        <f ca="1">_xlfn.IFS(ISBLANK('Weighted Average'!S16),"",IF(NOT(ISNA('#_Weighted Average'!S16)),IF(ISNA('Weighted Average'!S16),TRUE,FALSE),FALSE),"StuNAMsg",IF(AND(ISNA('#_Weighted Average'!S16),ISNA('Weighted Average'!S16)),TRUE,FALSE),"PerfectMsg",IF(NOT(ISERROR('#_Weighted Average'!S16)),IF(ISERROR('Weighted Average'!S16),TRUE,FALSE),FALSE),"StuErrorMsg",IF(TYPE('#_Weighted Average'!S16)&lt;&gt;TYPE('Weighted Average'!S16),TRUE,FALSE),"WrongTypeMsg",IF(_xlfn.ISFORMULA('#_Weighted Average'!S16),IF(NOT(_xlfn.ISFORMULA('Weighted Average'!S16)),TRUE),FALSE),"MissingFormulaMsg",IF(NOT(AND(ISNUMBER(FIND("[",_xlfn.FORMULATEXT('#_Weighted Average'!S16))),ISNUMBER(FIND("!",_xlfn.FORMULATEXT('#_Weighted Average'!S16))))),AND(ISNUMBER(FIND("[",_xlfn.FORMULATEXT('Weighted Average'!S16))),ISNUMBER(FIND("!",_xlfn.FORMULATEXT('Weighted Average'!S16)))),FALSE),"ExternalRefsMsg",IF(ISNUMBER('#_Weighted Average'!S16),IF(ABS('#_Weighted Average'!S16-'Weighted Average'!S16)&gt;0.00001,TRUE,FALSE),IF('#_Weighted Average'!S16&lt;&gt;'Weighted Average'!S16,TRUE,FALSE)),IF(ISNUMBER('#_Weighted Average'!S16),IF('#_Weighted Average'!S16&gt;'Weighted Average'!S16,"TooLow","TooHigh"),"WrongAnswer"),NOT(_xlfn.ISFORMULA('#_Weighted Average'!S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Average'!S16),_xlfn.FORMULATEXT('Weighted Average'!S16),'Weighted Average'!S16),"9","#"),"8","#"),"7","#"),"6","#"),"5","#"),"4","#"),"3","#"),"2","#"),"1","#"),"0","#"),CHAR(10),""),"$",""),"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Average'!S16),_xlfn.FORMULATEXT('Weighted Average'!S16),'Weighted Average'!S16),"9","#"),"8","#"),"7","#"),"6","#"),"5","#"),"4","#"),"3","#"),"2","#"),"1","#"),"0","#"),CHAR(10),""),"$",""),"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Average'!S16),_xlfn.FORMULATEXT('#_Weighted Average'!S16),'#_Weighted Average'!S16),"9","#"),"8","#"),"7","#"),"6","#"),"5","#"),"4","#"),"3","#"),"2","#"),"1","#"),"0","#"),CHAR(10),""),"$",""),"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Average'!S16),_xlfn.FORMULATEXT('#_Weighted Average'!S16),'#_Weighted Average'!S16),"9","#"),"8","#"),"7","#"),"6","#"),"5","#"),"4","#"),"3","#"),"2","#"),"1","#"),"0","#"),CHAR(10),""),"$","")," ",""),",","@"),"&gt;","@"),"&lt;","@"),"=","@"),")","@"),"(","@"),"^","@"),"/","@"),"+","@"),"*","@"),"-","@"),"@#","")))/2,TRUE,FALSE),"HardCodeMsg",IF(LEN(IF(_xlfn.ISFORMULA('Weighted Average'!S16),_xlfn.FORMULATEXT('Weighted Average'!S16),'Weighted Average'!S16))-LEN(SUBSTITUTE(IF(_xlfn.ISFORMULA('Weighted Average'!S16),_xlfn.FORMULATEXT('Weighted Average'!S16),'Weighted Average'!S16),"""",""))&gt;LEN(IF(_xlfn.ISFORMULA('#_Weighted Average'!S16),_xlfn.FORMULATEXT('#_Weighted Average'!S16),'#_Weighted Average'!S16))-LEN(SUBSTITUTE(IF(_xlfn.ISFORMULA('#_Weighted Average'!S16),_xlfn.FORMULATEXT('#_Weighted Average'!S16),'#_Weighted Average'!S16),"""","")),TRUE,FALSE),"HardQuoteMsg",IF(LEN(IF(_xlfn.ISFORMULA('Weighted Average'!S16),_xlfn.FORMULATEXT('Weighted Average'!S16),'Weighted Average'!S16))-LEN(SUBSTITUTE(IF(_xlfn.ISFORMULA('Weighted Average'!S16),_xlfn.FORMULATEXT('Weighted Average'!S16),'Weighted Average'!S16),"$",""))&lt;0.5*(LEN(IF(_xlfn.ISFORMULA('#_Weighted Average'!S16),_xlfn.FORMULATEXT('#_Weighted Average'!S16),'#_Weighted Average'!S16))-LEN(SUBSTITUTE(IF(_xlfn.ISFORMULA('#_Weighted Average'!S16),_xlfn.FORMULATEXT('#_Weighted Average'!S16),'#_Weighted Average'!S16),"$",""))),TRUE,FALSE),"MissingAbsMsg",TRUE,"PerfectMsg")</f>
        <v/>
      </c>
      <c r="T16" s="164" t="str">
        <f ca="1">_xlfn.IFS(ISBLANK('Weighted Average'!T16),"",IF(NOT(ISNA('#_Weighted Average'!T16)),IF(ISNA('Weighted Average'!T16),TRUE,FALSE),FALSE),"StuNAMsg",IF(AND(ISNA('#_Weighted Average'!T16),ISNA('Weighted Average'!T16)),TRUE,FALSE),"PerfectMsg",IF(NOT(ISERROR('#_Weighted Average'!T16)),IF(ISERROR('Weighted Average'!T16),TRUE,FALSE),FALSE),"StuErrorMsg",IF(TYPE('#_Weighted Average'!T16)&lt;&gt;TYPE('Weighted Average'!T16),TRUE,FALSE),"WrongTypeMsg",IF(_xlfn.ISFORMULA('#_Weighted Average'!T16),IF(NOT(_xlfn.ISFORMULA('Weighted Average'!T16)),TRUE),FALSE),"MissingFormulaMsg",IF(NOT(AND(ISNUMBER(FIND("[",_xlfn.FORMULATEXT('#_Weighted Average'!T16))),ISNUMBER(FIND("!",_xlfn.FORMULATEXT('#_Weighted Average'!T16))))),AND(ISNUMBER(FIND("[",_xlfn.FORMULATEXT('Weighted Average'!T16))),ISNUMBER(FIND("!",_xlfn.FORMULATEXT('Weighted Average'!T16)))),FALSE),"ExternalRefsMsg",IF(ISNUMBER('#_Weighted Average'!T16),IF(ABS('#_Weighted Average'!T16-'Weighted Average'!T16)&gt;0.00001,TRUE,FALSE),IF('#_Weighted Average'!T16&lt;&gt;'Weighted Average'!T16,TRUE,FALSE)),IF(ISNUMBER('#_Weighted Average'!T16),IF('#_Weighted Average'!T16&gt;'Weighted Average'!T16,"TooLow","TooHigh"),"WrongAnswer"),NOT(_xlfn.ISFORMULA('#_Weighted Average'!T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Average'!T16),_xlfn.FORMULATEXT('Weighted Average'!T16),'Weighted Average'!T16),"9","#"),"8","#"),"7","#"),"6","#"),"5","#"),"4","#"),"3","#"),"2","#"),"1","#"),"0","#"),CHAR(10),""),"$",""),"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Average'!T16),_xlfn.FORMULATEXT('Weighted Average'!T16),'Weighted Average'!T16),"9","#"),"8","#"),"7","#"),"6","#"),"5","#"),"4","#"),"3","#"),"2","#"),"1","#"),"0","#"),CHAR(10),""),"$",""),"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Average'!T16),_xlfn.FORMULATEXT('#_Weighted Average'!T16),'#_Weighted Average'!T16),"9","#"),"8","#"),"7","#"),"6","#"),"5","#"),"4","#"),"3","#"),"2","#"),"1","#"),"0","#"),CHAR(10),""),"$",""),"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Average'!T16),_xlfn.FORMULATEXT('#_Weighted Average'!T16),'#_Weighted Average'!T16),"9","#"),"8","#"),"7","#"),"6","#"),"5","#"),"4","#"),"3","#"),"2","#"),"1","#"),"0","#"),CHAR(10),""),"$","")," ",""),",","@"),"&gt;","@"),"&lt;","@"),"=","@"),")","@"),"(","@"),"^","@"),"/","@"),"+","@"),"*","@"),"-","@"),"@#","")))/2,TRUE,FALSE),"HardCodeMsg",IF(LEN(IF(_xlfn.ISFORMULA('Weighted Average'!T16),_xlfn.FORMULATEXT('Weighted Average'!T16),'Weighted Average'!T16))-LEN(SUBSTITUTE(IF(_xlfn.ISFORMULA('Weighted Average'!T16),_xlfn.FORMULATEXT('Weighted Average'!T16),'Weighted Average'!T16),"""",""))&gt;LEN(IF(_xlfn.ISFORMULA('#_Weighted Average'!T16),_xlfn.FORMULATEXT('#_Weighted Average'!T16),'#_Weighted Average'!T16))-LEN(SUBSTITUTE(IF(_xlfn.ISFORMULA('#_Weighted Average'!T16),_xlfn.FORMULATEXT('#_Weighted Average'!T16),'#_Weighted Average'!T16),"""","")),TRUE,FALSE),"HardQuoteMsg",IF(LEN(IF(_xlfn.ISFORMULA('Weighted Average'!T16),_xlfn.FORMULATEXT('Weighted Average'!T16),'Weighted Average'!T16))-LEN(SUBSTITUTE(IF(_xlfn.ISFORMULA('Weighted Average'!T16),_xlfn.FORMULATEXT('Weighted Average'!T16),'Weighted Average'!T16),"$",""))&lt;0.5*(LEN(IF(_xlfn.ISFORMULA('#_Weighted Average'!T16),_xlfn.FORMULATEXT('#_Weighted Average'!T16),'#_Weighted Average'!T16))-LEN(SUBSTITUTE(IF(_xlfn.ISFORMULA('#_Weighted Average'!T16),_xlfn.FORMULATEXT('#_Weighted Average'!T16),'#_Weighted Average'!T16),"$",""))),TRUE,FALSE),"MissingAbsMsg",TRUE,"PerfectMsg")</f>
        <v/>
      </c>
      <c r="U16" s="155" t="str">
        <f ca="1">_xlfn.IFS(ISBLANK('Weighted Average'!U16),"",IF(NOT(ISNA('#_Weighted Average'!U16)),IF(ISNA('Weighted Average'!U16),TRUE,FALSE),FALSE),"StuNAMsg",IF(AND(ISNA('#_Weighted Average'!U16),ISNA('Weighted Average'!U16)),TRUE,FALSE),"PerfectMsg",IF(NOT(ISERROR('#_Weighted Average'!U16)),IF(ISERROR('Weighted Average'!U16),TRUE,FALSE),FALSE),"StuErrorMsg",IF(TYPE('#_Weighted Average'!U16)&lt;&gt;TYPE('Weighted Average'!U16),TRUE,FALSE),"WrongTypeMsg",IF(_xlfn.ISFORMULA('#_Weighted Average'!U16),IF(NOT(_xlfn.ISFORMULA('Weighted Average'!U16)),TRUE),FALSE),"MissingFormulaMsg",IF(NOT(AND(ISNUMBER(FIND("[",_xlfn.FORMULATEXT('#_Weighted Average'!U16))),ISNUMBER(FIND("!",_xlfn.FORMULATEXT('#_Weighted Average'!U16))))),AND(ISNUMBER(FIND("[",_xlfn.FORMULATEXT('Weighted Average'!U16))),ISNUMBER(FIND("!",_xlfn.FORMULATEXT('Weighted Average'!U16)))),FALSE),"ExternalRefsMsg",IF(ISNUMBER('#_Weighted Average'!U16),IF(ABS('#_Weighted Average'!U16-'Weighted Average'!U16)&gt;0.00001,TRUE,FALSE),IF('#_Weighted Average'!U16&lt;&gt;'Weighted Average'!U16,TRUE,FALSE)),IF(ISNUMBER('#_Weighted Average'!U16),IF('#_Weighted Average'!U16&gt;'Weighted Average'!U16,"TooLow","TooHigh"),"WrongAnswer"),NOT(_xlfn.ISFORMULA('#_Weighted Average'!U16)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Average'!U16),_xlfn.FORMULATEXT('Weighted Average'!U16),'Weighted Average'!U16),"9","#"),"8","#"),"7","#"),"6","#"),"5","#"),"4","#"),"3","#"),"2","#"),"1","#"),"0","#"),CHAR(10),""),"$",""),"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Average'!U16),_xlfn.FORMULATEXT('Weighted Average'!U16),'Weighted Average'!U16),"9","#"),"8","#"),"7","#"),"6","#"),"5","#"),"4","#"),"3","#"),"2","#"),"1","#"),"0","#"),CHAR(10),""),"$",""),"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Average'!U16),_xlfn.FORMULATEXT('#_Weighted Average'!U16),'#_Weighted Average'!U16),"9","#"),"8","#"),"7","#"),"6","#"),"5","#"),"4","#"),"3","#"),"2","#"),"1","#"),"0","#"),CHAR(10),""),"$",""),"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Average'!U16),_xlfn.FORMULATEXT('#_Weighted Average'!U16),'#_Weighted Average'!U16),"9","#"),"8","#"),"7","#"),"6","#"),"5","#"),"4","#"),"3","#"),"2","#"),"1","#"),"0","#"),CHAR(10),""),"$","")," ",""),",","@"),"&gt;","@"),"&lt;","@"),"=","@"),")","@"),"(","@"),"^","@"),"/","@"),"+","@"),"*","@"),"-","@"),"@#","")))/2,TRUE,FALSE),"HardCodeMsg",IF(LEN(IF(_xlfn.ISFORMULA('Weighted Average'!U16),_xlfn.FORMULATEXT('Weighted Average'!U16),'Weighted Average'!U16))-LEN(SUBSTITUTE(IF(_xlfn.ISFORMULA('Weighted Average'!U16),_xlfn.FORMULATEXT('Weighted Average'!U16),'Weighted Average'!U16),"""",""))&gt;LEN(IF(_xlfn.ISFORMULA('#_Weighted Average'!U16),_xlfn.FORMULATEXT('#_Weighted Average'!U16),'#_Weighted Average'!U16))-LEN(SUBSTITUTE(IF(_xlfn.ISFORMULA('#_Weighted Average'!U16),_xlfn.FORMULATEXT('#_Weighted Average'!U16),'#_Weighted Average'!U16),"""","")),TRUE,FALSE),"HardQuoteMsg",IF(LEN(IF(_xlfn.ISFORMULA('Weighted Average'!U16),_xlfn.FORMULATEXT('Weighted Average'!U16),'Weighted Average'!U16))-LEN(SUBSTITUTE(IF(_xlfn.ISFORMULA('Weighted Average'!U16),_xlfn.FORMULATEXT('Weighted Average'!U16),'Weighted Average'!U16),"$",""))&lt;0.5*(LEN(IF(_xlfn.ISFORMULA('#_Weighted Average'!U16),_xlfn.FORMULATEXT('#_Weighted Average'!U16),'#_Weighted Average'!U16))-LEN(SUBSTITUTE(IF(_xlfn.ISFORMULA('#_Weighted Average'!U16),_xlfn.FORMULATEXT('#_Weighted Average'!U16),'#_Weighted Average'!U16),"$",""))),TRUE,FALSE),"MissingAbsMsg",TRUE,"PerfectMsg")</f>
        <v/>
      </c>
    </row>
    <row r="17" spans="2:21" x14ac:dyDescent="0.15">
      <c r="B17" s="150">
        <v>0</v>
      </c>
      <c r="C17" s="162">
        <v>0</v>
      </c>
      <c r="D17" s="162">
        <v>0</v>
      </c>
      <c r="E17" s="162">
        <v>0</v>
      </c>
      <c r="F17" s="162">
        <v>0</v>
      </c>
      <c r="G17" s="162">
        <v>0</v>
      </c>
      <c r="H17" s="162">
        <v>0</v>
      </c>
      <c r="I17" s="162">
        <v>0</v>
      </c>
      <c r="J17" s="162">
        <v>0</v>
      </c>
      <c r="K17" s="162">
        <v>0</v>
      </c>
      <c r="L17" s="162">
        <v>0</v>
      </c>
      <c r="M17" s="162">
        <v>0</v>
      </c>
      <c r="N17" s="162" t="str">
        <f ca="1">_xlfn.IFS(ISBLANK('Weighted Average'!N17),"",IF(NOT(ISNA('#_Weighted Average'!N17)),IF(ISNA('Weighted Average'!N17),TRUE,FALSE),FALSE),"StuNAMsg",IF(AND(ISNA('#_Weighted Average'!N17),ISNA('Weighted Average'!N17)),TRUE,FALSE),"PerfectMsg",IF(NOT(ISERROR('#_Weighted Average'!N17)),IF(ISERROR('Weighted Average'!N17),TRUE,FALSE),FALSE),"StuErrorMsg",IF(TYPE('#_Weighted Average'!N17)&lt;&gt;TYPE('Weighted Average'!N17),TRUE,FALSE),"WrongTypeMsg",IF(_xlfn.ISFORMULA('#_Weighted Average'!N17),IF(NOT(_xlfn.ISFORMULA('Weighted Average'!N17)),TRUE),FALSE),"MissingFormulaMsg",IF(NOT(AND(ISNUMBER(FIND("[",_xlfn.FORMULATEXT('#_Weighted Average'!N17))),ISNUMBER(FIND("!",_xlfn.FORMULATEXT('#_Weighted Average'!N17))))),AND(ISNUMBER(FIND("[",_xlfn.FORMULATEXT('Weighted Average'!N17))),ISNUMBER(FIND("!",_xlfn.FORMULATEXT('Weighted Average'!N17)))),FALSE),"ExternalRefsMsg",IF(ISNUMBER('#_Weighted Average'!N17),IF(ABS('#_Weighted Average'!N17-'Weighted Average'!N17)&gt;0.00001,TRUE,FALSE),IF('#_Weighted Average'!N17&lt;&gt;'Weighted Average'!N17,TRUE,FALSE)),IF(ISNUMBER('#_Weighted Average'!N17),IF('#_Weighted Average'!N17&gt;'Weighted Average'!N17,"TooLow","TooHigh"),"WrongAnswer"),NOT(_xlfn.ISFORMULA('#_Weighted Average'!N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Average'!N17),_xlfn.FORMULATEXT('Weighted Average'!N17),'Weighted Average'!N17),"9","#"),"8","#"),"7","#"),"6","#"),"5","#"),"4","#"),"3","#"),"2","#"),"1","#"),"0","#"),CHAR(10),""),"$",""),"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Average'!N17),_xlfn.FORMULATEXT('Weighted Average'!N17),'Weighted Average'!N17),"9","#"),"8","#"),"7","#"),"6","#"),"5","#"),"4","#"),"3","#"),"2","#"),"1","#"),"0","#"),CHAR(10),""),"$",""),"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Average'!N17),_xlfn.FORMULATEXT('#_Weighted Average'!N17),'#_Weighted Average'!N17),"9","#"),"8","#"),"7","#"),"6","#"),"5","#"),"4","#"),"3","#"),"2","#"),"1","#"),"0","#"),CHAR(10),""),"$",""),"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Average'!N17),_xlfn.FORMULATEXT('#_Weighted Average'!N17),'#_Weighted Average'!N17),"9","#"),"8","#"),"7","#"),"6","#"),"5","#"),"4","#"),"3","#"),"2","#"),"1","#"),"0","#"),CHAR(10),""),"$","")," ",""),",","@"),"&gt;","@"),"&lt;","@"),"=","@"),")","@"),"(","@"),"^","@"),"/","@"),"+","@"),"*","@"),"-","@"),"@#","")))/2,TRUE,FALSE),"HardCodeMsg",IF(LEN(IF(_xlfn.ISFORMULA('Weighted Average'!N17),_xlfn.FORMULATEXT('Weighted Average'!N17),'Weighted Average'!N17))-LEN(SUBSTITUTE(IF(_xlfn.ISFORMULA('Weighted Average'!N17),_xlfn.FORMULATEXT('Weighted Average'!N17),'Weighted Average'!N17),"""",""))&gt;LEN(IF(_xlfn.ISFORMULA('#_Weighted Average'!N17),_xlfn.FORMULATEXT('#_Weighted Average'!N17),'#_Weighted Average'!N17))-LEN(SUBSTITUTE(IF(_xlfn.ISFORMULA('#_Weighted Average'!N17),_xlfn.FORMULATEXT('#_Weighted Average'!N17),'#_Weighted Average'!N17),"""","")),TRUE,FALSE),"HardQuoteMsg",IF(LEN(IF(_xlfn.ISFORMULA('Weighted Average'!N17),_xlfn.FORMULATEXT('Weighted Average'!N17),'Weighted Average'!N17))-LEN(SUBSTITUTE(IF(_xlfn.ISFORMULA('Weighted Average'!N17),_xlfn.FORMULATEXT('Weighted Average'!N17),'Weighted Average'!N17),"$",""))&lt;0.5*(LEN(IF(_xlfn.ISFORMULA('#_Weighted Average'!N17),_xlfn.FORMULATEXT('#_Weighted Average'!N17),'#_Weighted Average'!N17))-LEN(SUBSTITUTE(IF(_xlfn.ISFORMULA('#_Weighted Average'!N17),_xlfn.FORMULATEXT('#_Weighted Average'!N17),'#_Weighted Average'!N17),"$",""))),TRUE,FALSE),"MissingAbsMsg",TRUE,"PerfectMsg")</f>
        <v/>
      </c>
      <c r="O17" s="163" t="str">
        <f ca="1">_xlfn.IFS(ISBLANK('Weighted Average'!O17),"",IF(NOT(ISNA('#_Weighted Average'!O17)),IF(ISNA('Weighted Average'!O17),TRUE,FALSE),FALSE),"StuNAMsg",IF(AND(ISNA('#_Weighted Average'!O17),ISNA('Weighted Average'!O17)),TRUE,FALSE),"PerfectMsg",IF(NOT(ISERROR('#_Weighted Average'!O17)),IF(ISERROR('Weighted Average'!O17),TRUE,FALSE),FALSE),"StuErrorMsg",IF(TYPE('#_Weighted Average'!O17)&lt;&gt;TYPE('Weighted Average'!O17),TRUE,FALSE),"WrongTypeMsg",IF(_xlfn.ISFORMULA('#_Weighted Average'!O17),IF(NOT(_xlfn.ISFORMULA('Weighted Average'!O17)),TRUE),FALSE),"MissingFormulaMsg",IF(NOT(AND(ISNUMBER(FIND("[",_xlfn.FORMULATEXT('#_Weighted Average'!O17))),ISNUMBER(FIND("!",_xlfn.FORMULATEXT('#_Weighted Average'!O17))))),AND(ISNUMBER(FIND("[",_xlfn.FORMULATEXT('Weighted Average'!O17))),ISNUMBER(FIND("!",_xlfn.FORMULATEXT('Weighted Average'!O17)))),FALSE),"ExternalRefsMsg",IF(ISNUMBER('#_Weighted Average'!O17),IF(ABS('#_Weighted Average'!O17-'Weighted Average'!O17)&gt;0.00001,TRUE,FALSE),IF('#_Weighted Average'!O17&lt;&gt;'Weighted Average'!O17,TRUE,FALSE)),IF(ISNUMBER('#_Weighted Average'!O17),IF('#_Weighted Average'!O17&gt;'Weighted Average'!O17,"TooLow","TooHigh"),"WrongAnswer"),NOT(_xlfn.ISFORMULA('#_Weighted Average'!O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Average'!O17),_xlfn.FORMULATEXT('Weighted Average'!O17),'Weighted Average'!O17),"9","#"),"8","#"),"7","#"),"6","#"),"5","#"),"4","#"),"3","#"),"2","#"),"1","#"),"0","#"),CHAR(10),""),"$",""),"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Average'!O17),_xlfn.FORMULATEXT('Weighted Average'!O17),'Weighted Average'!O17),"9","#"),"8","#"),"7","#"),"6","#"),"5","#"),"4","#"),"3","#"),"2","#"),"1","#"),"0","#"),CHAR(10),""),"$",""),"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Average'!O17),_xlfn.FORMULATEXT('#_Weighted Average'!O17),'#_Weighted Average'!O17),"9","#"),"8","#"),"7","#"),"6","#"),"5","#"),"4","#"),"3","#"),"2","#"),"1","#"),"0","#"),CHAR(10),""),"$",""),"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Average'!O17),_xlfn.FORMULATEXT('#_Weighted Average'!O17),'#_Weighted Average'!O17),"9","#"),"8","#"),"7","#"),"6","#"),"5","#"),"4","#"),"3","#"),"2","#"),"1","#"),"0","#"),CHAR(10),""),"$","")," ",""),",","@"),"&gt;","@"),"&lt;","@"),"=","@"),")","@"),"(","@"),"^","@"),"/","@"),"+","@"),"*","@"),"-","@"),"@#","")))/2,TRUE,FALSE),"HardCodeMsg",IF(LEN(IF(_xlfn.ISFORMULA('Weighted Average'!O17),_xlfn.FORMULATEXT('Weighted Average'!O17),'Weighted Average'!O17))-LEN(SUBSTITUTE(IF(_xlfn.ISFORMULA('Weighted Average'!O17),_xlfn.FORMULATEXT('Weighted Average'!O17),'Weighted Average'!O17),"""",""))&gt;LEN(IF(_xlfn.ISFORMULA('#_Weighted Average'!O17),_xlfn.FORMULATEXT('#_Weighted Average'!O17),'#_Weighted Average'!O17))-LEN(SUBSTITUTE(IF(_xlfn.ISFORMULA('#_Weighted Average'!O17),_xlfn.FORMULATEXT('#_Weighted Average'!O17),'#_Weighted Average'!O17),"""","")),TRUE,FALSE),"HardQuoteMsg",IF(LEN(IF(_xlfn.ISFORMULA('Weighted Average'!O17),_xlfn.FORMULATEXT('Weighted Average'!O17),'Weighted Average'!O17))-LEN(SUBSTITUTE(IF(_xlfn.ISFORMULA('Weighted Average'!O17),_xlfn.FORMULATEXT('Weighted Average'!O17),'Weighted Average'!O17),"$",""))&lt;0.5*(LEN(IF(_xlfn.ISFORMULA('#_Weighted Average'!O17),_xlfn.FORMULATEXT('#_Weighted Average'!O17),'#_Weighted Average'!O17))-LEN(SUBSTITUTE(IF(_xlfn.ISFORMULA('#_Weighted Average'!O17),_xlfn.FORMULATEXT('#_Weighted Average'!O17),'#_Weighted Average'!O17),"$",""))),TRUE,FALSE),"MissingAbsMsg",TRUE,"PerfectMsg")</f>
        <v/>
      </c>
      <c r="P17" s="162" t="str">
        <f ca="1">_xlfn.IFS(ISBLANK('Weighted Average'!P17),"",IF(NOT(ISNA('#_Weighted Average'!P17)),IF(ISNA('Weighted Average'!P17),TRUE,FALSE),FALSE),"StuNAMsg",IF(AND(ISNA('#_Weighted Average'!P17),ISNA('Weighted Average'!P17)),TRUE,FALSE),"PerfectMsg",IF(NOT(ISERROR('#_Weighted Average'!P17)),IF(ISERROR('Weighted Average'!P17),TRUE,FALSE),FALSE),"StuErrorMsg",IF(TYPE('#_Weighted Average'!P17)&lt;&gt;TYPE('Weighted Average'!P17),TRUE,FALSE),"WrongTypeMsg",IF(_xlfn.ISFORMULA('#_Weighted Average'!P17),IF(NOT(_xlfn.ISFORMULA('Weighted Average'!P17)),TRUE),FALSE),"MissingFormulaMsg",IF(NOT(AND(ISNUMBER(FIND("[",_xlfn.FORMULATEXT('#_Weighted Average'!P17))),ISNUMBER(FIND("!",_xlfn.FORMULATEXT('#_Weighted Average'!P17))))),AND(ISNUMBER(FIND("[",_xlfn.FORMULATEXT('Weighted Average'!P17))),ISNUMBER(FIND("!",_xlfn.FORMULATEXT('Weighted Average'!P17)))),FALSE),"ExternalRefsMsg",IF(ISNUMBER('#_Weighted Average'!P17),IF(ABS('#_Weighted Average'!P17-'Weighted Average'!P17)&gt;0.00001,TRUE,FALSE),IF('#_Weighted Average'!P17&lt;&gt;'Weighted Average'!P17,TRUE,FALSE)),IF(ISNUMBER('#_Weighted Average'!P17),IF('#_Weighted Average'!P17&gt;'Weighted Average'!P17,"TooLow","TooHigh"),"WrongAnswer"),NOT(_xlfn.ISFORMULA('#_Weighted Average'!P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Average'!P17),_xlfn.FORMULATEXT('Weighted Average'!P17),'Weighted Average'!P17),"9","#"),"8","#"),"7","#"),"6","#"),"5","#"),"4","#"),"3","#"),"2","#"),"1","#"),"0","#"),CHAR(10),""),"$",""),"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Average'!P17),_xlfn.FORMULATEXT('Weighted Average'!P17),'Weighted Average'!P17),"9","#"),"8","#"),"7","#"),"6","#"),"5","#"),"4","#"),"3","#"),"2","#"),"1","#"),"0","#"),CHAR(10),""),"$",""),"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Average'!P17),_xlfn.FORMULATEXT('#_Weighted Average'!P17),'#_Weighted Average'!P17),"9","#"),"8","#"),"7","#"),"6","#"),"5","#"),"4","#"),"3","#"),"2","#"),"1","#"),"0","#"),CHAR(10),""),"$",""),"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Average'!P17),_xlfn.FORMULATEXT('#_Weighted Average'!P17),'#_Weighted Average'!P17),"9","#"),"8","#"),"7","#"),"6","#"),"5","#"),"4","#"),"3","#"),"2","#"),"1","#"),"0","#"),CHAR(10),""),"$","")," ",""),",","@"),"&gt;","@"),"&lt;","@"),"=","@"),")","@"),"(","@"),"^","@"),"/","@"),"+","@"),"*","@"),"-","@"),"@#","")))/2,TRUE,FALSE),"HardCodeMsg",IF(LEN(IF(_xlfn.ISFORMULA('Weighted Average'!P17),_xlfn.FORMULATEXT('Weighted Average'!P17),'Weighted Average'!P17))-LEN(SUBSTITUTE(IF(_xlfn.ISFORMULA('Weighted Average'!P17),_xlfn.FORMULATEXT('Weighted Average'!P17),'Weighted Average'!P17),"""",""))&gt;LEN(IF(_xlfn.ISFORMULA('#_Weighted Average'!P17),_xlfn.FORMULATEXT('#_Weighted Average'!P17),'#_Weighted Average'!P17))-LEN(SUBSTITUTE(IF(_xlfn.ISFORMULA('#_Weighted Average'!P17),_xlfn.FORMULATEXT('#_Weighted Average'!P17),'#_Weighted Average'!P17),"""","")),TRUE,FALSE),"HardQuoteMsg",IF(LEN(IF(_xlfn.ISFORMULA('Weighted Average'!P17),_xlfn.FORMULATEXT('Weighted Average'!P17),'Weighted Average'!P17))-LEN(SUBSTITUTE(IF(_xlfn.ISFORMULA('Weighted Average'!P17),_xlfn.FORMULATEXT('Weighted Average'!P17),'Weighted Average'!P17),"$",""))&lt;0.5*(LEN(IF(_xlfn.ISFORMULA('#_Weighted Average'!P17),_xlfn.FORMULATEXT('#_Weighted Average'!P17),'#_Weighted Average'!P17))-LEN(SUBSTITUTE(IF(_xlfn.ISFORMULA('#_Weighted Average'!P17),_xlfn.FORMULATEXT('#_Weighted Average'!P17),'#_Weighted Average'!P17),"$",""))),TRUE,FALSE),"MissingAbsMsg",TRUE,"PerfectMsg")</f>
        <v/>
      </c>
      <c r="Q17" s="163" t="str">
        <f ca="1">_xlfn.IFS(ISBLANK('Weighted Average'!Q17),"",IF(NOT(ISNA('#_Weighted Average'!Q17)),IF(ISNA('Weighted Average'!Q17),TRUE,FALSE),FALSE),"StuNAMsg",IF(AND(ISNA('#_Weighted Average'!Q17),ISNA('Weighted Average'!Q17)),TRUE,FALSE),"PerfectMsg",IF(NOT(ISERROR('#_Weighted Average'!Q17)),IF(ISERROR('Weighted Average'!Q17),TRUE,FALSE),FALSE),"StuErrorMsg",IF(TYPE('#_Weighted Average'!Q17)&lt;&gt;TYPE('Weighted Average'!Q17),TRUE,FALSE),"WrongTypeMsg",IF(_xlfn.ISFORMULA('#_Weighted Average'!Q17),IF(NOT(_xlfn.ISFORMULA('Weighted Average'!Q17)),TRUE),FALSE),"MissingFormulaMsg",IF(NOT(AND(ISNUMBER(FIND("[",_xlfn.FORMULATEXT('#_Weighted Average'!Q17))),ISNUMBER(FIND("!",_xlfn.FORMULATEXT('#_Weighted Average'!Q17))))),AND(ISNUMBER(FIND("[",_xlfn.FORMULATEXT('Weighted Average'!Q17))),ISNUMBER(FIND("!",_xlfn.FORMULATEXT('Weighted Average'!Q17)))),FALSE),"ExternalRefsMsg",IF(ISNUMBER('#_Weighted Average'!Q17),IF(ABS('#_Weighted Average'!Q17-'Weighted Average'!Q17)&gt;0.00001,TRUE,FALSE),IF('#_Weighted Average'!Q17&lt;&gt;'Weighted Average'!Q17,TRUE,FALSE)),IF(ISNUMBER('#_Weighted Average'!Q17),IF('#_Weighted Average'!Q17&gt;'Weighted Average'!Q17,"TooLow","TooHigh"),"WrongAnswer"),NOT(_xlfn.ISFORMULA('#_Weighted Average'!Q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Average'!Q17),_xlfn.FORMULATEXT('Weighted Average'!Q17),'Weighted Average'!Q17),"9","#"),"8","#"),"7","#"),"6","#"),"5","#"),"4","#"),"3","#"),"2","#"),"1","#"),"0","#"),CHAR(10),""),"$",""),"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Average'!Q17),_xlfn.FORMULATEXT('Weighted Average'!Q17),'Weighted Average'!Q17),"9","#"),"8","#"),"7","#"),"6","#"),"5","#"),"4","#"),"3","#"),"2","#"),"1","#"),"0","#"),CHAR(10),""),"$",""),"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Average'!Q17),_xlfn.FORMULATEXT('#_Weighted Average'!Q17),'#_Weighted Average'!Q17),"9","#"),"8","#"),"7","#"),"6","#"),"5","#"),"4","#"),"3","#"),"2","#"),"1","#"),"0","#"),CHAR(10),""),"$",""),"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Average'!Q17),_xlfn.FORMULATEXT('#_Weighted Average'!Q17),'#_Weighted Average'!Q17),"9","#"),"8","#"),"7","#"),"6","#"),"5","#"),"4","#"),"3","#"),"2","#"),"1","#"),"0","#"),CHAR(10),""),"$","")," ",""),",","@"),"&gt;","@"),"&lt;","@"),"=","@"),")","@"),"(","@"),"^","@"),"/","@"),"+","@"),"*","@"),"-","@"),"@#","")))/2,TRUE,FALSE),"HardCodeMsg",IF(LEN(IF(_xlfn.ISFORMULA('Weighted Average'!Q17),_xlfn.FORMULATEXT('Weighted Average'!Q17),'Weighted Average'!Q17))-LEN(SUBSTITUTE(IF(_xlfn.ISFORMULA('Weighted Average'!Q17),_xlfn.FORMULATEXT('Weighted Average'!Q17),'Weighted Average'!Q17),"""",""))&gt;LEN(IF(_xlfn.ISFORMULA('#_Weighted Average'!Q17),_xlfn.FORMULATEXT('#_Weighted Average'!Q17),'#_Weighted Average'!Q17))-LEN(SUBSTITUTE(IF(_xlfn.ISFORMULA('#_Weighted Average'!Q17),_xlfn.FORMULATEXT('#_Weighted Average'!Q17),'#_Weighted Average'!Q17),"""","")),TRUE,FALSE),"HardQuoteMsg",IF(LEN(IF(_xlfn.ISFORMULA('Weighted Average'!Q17),_xlfn.FORMULATEXT('Weighted Average'!Q17),'Weighted Average'!Q17))-LEN(SUBSTITUTE(IF(_xlfn.ISFORMULA('Weighted Average'!Q17),_xlfn.FORMULATEXT('Weighted Average'!Q17),'Weighted Average'!Q17),"$",""))&lt;0.5*(LEN(IF(_xlfn.ISFORMULA('#_Weighted Average'!Q17),_xlfn.FORMULATEXT('#_Weighted Average'!Q17),'#_Weighted Average'!Q17))-LEN(SUBSTITUTE(IF(_xlfn.ISFORMULA('#_Weighted Average'!Q17),_xlfn.FORMULATEXT('#_Weighted Average'!Q17),'#_Weighted Average'!Q17),"$",""))),TRUE,FALSE),"MissingAbsMsg",TRUE,"PerfectMsg")</f>
        <v/>
      </c>
      <c r="R17" s="162" t="str">
        <f ca="1">_xlfn.IFS(ISBLANK('Weighted Average'!R17),"",IF(NOT(ISNA('#_Weighted Average'!R17)),IF(ISNA('Weighted Average'!R17),TRUE,FALSE),FALSE),"StuNAMsg",IF(AND(ISNA('#_Weighted Average'!R17),ISNA('Weighted Average'!R17)),TRUE,FALSE),"PerfectMsg",IF(NOT(ISERROR('#_Weighted Average'!R17)),IF(ISERROR('Weighted Average'!R17),TRUE,FALSE),FALSE),"StuErrorMsg",IF(TYPE('#_Weighted Average'!R17)&lt;&gt;TYPE('Weighted Average'!R17),TRUE,FALSE),"WrongTypeMsg",IF(_xlfn.ISFORMULA('#_Weighted Average'!R17),IF(NOT(_xlfn.ISFORMULA('Weighted Average'!R17)),TRUE),FALSE),"MissingFormulaMsg",IF(NOT(AND(ISNUMBER(FIND("[",_xlfn.FORMULATEXT('#_Weighted Average'!R17))),ISNUMBER(FIND("!",_xlfn.FORMULATEXT('#_Weighted Average'!R17))))),AND(ISNUMBER(FIND("[",_xlfn.FORMULATEXT('Weighted Average'!R17))),ISNUMBER(FIND("!",_xlfn.FORMULATEXT('Weighted Average'!R17)))),FALSE),"ExternalRefsMsg",IF(ISNUMBER('#_Weighted Average'!R17),IF(ABS('#_Weighted Average'!R17-'Weighted Average'!R17)&gt;0.00001,TRUE,FALSE),IF('#_Weighted Average'!R17&lt;&gt;'Weighted Average'!R17,TRUE,FALSE)),IF(ISNUMBER('#_Weighted Average'!R17),IF('#_Weighted Average'!R17&gt;'Weighted Average'!R17,"TooLow","TooHigh"),"WrongAnswer"),NOT(_xlfn.ISFORMULA('#_Weighted Average'!R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Average'!R17),_xlfn.FORMULATEXT('Weighted Average'!R17),'Weighted Average'!R17),"9","#"),"8","#"),"7","#"),"6","#"),"5","#"),"4","#"),"3","#"),"2","#"),"1","#"),"0","#"),CHAR(10),""),"$",""),"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Average'!R17),_xlfn.FORMULATEXT('Weighted Average'!R17),'Weighted Average'!R17),"9","#"),"8","#"),"7","#"),"6","#"),"5","#"),"4","#"),"3","#"),"2","#"),"1","#"),"0","#"),CHAR(10),""),"$",""),"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Average'!R17),_xlfn.FORMULATEXT('#_Weighted Average'!R17),'#_Weighted Average'!R17),"9","#"),"8","#"),"7","#"),"6","#"),"5","#"),"4","#"),"3","#"),"2","#"),"1","#"),"0","#"),CHAR(10),""),"$",""),"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Average'!R17),_xlfn.FORMULATEXT('#_Weighted Average'!R17),'#_Weighted Average'!R17),"9","#"),"8","#"),"7","#"),"6","#"),"5","#"),"4","#"),"3","#"),"2","#"),"1","#"),"0","#"),CHAR(10),""),"$","")," ",""),",","@"),"&gt;","@"),"&lt;","@"),"=","@"),")","@"),"(","@"),"^","@"),"/","@"),"+","@"),"*","@"),"-","@"),"@#","")))/2,TRUE,FALSE),"HardCodeMsg",IF(LEN(IF(_xlfn.ISFORMULA('Weighted Average'!R17),_xlfn.FORMULATEXT('Weighted Average'!R17),'Weighted Average'!R17))-LEN(SUBSTITUTE(IF(_xlfn.ISFORMULA('Weighted Average'!R17),_xlfn.FORMULATEXT('Weighted Average'!R17),'Weighted Average'!R17),"""",""))&gt;LEN(IF(_xlfn.ISFORMULA('#_Weighted Average'!R17),_xlfn.FORMULATEXT('#_Weighted Average'!R17),'#_Weighted Average'!R17))-LEN(SUBSTITUTE(IF(_xlfn.ISFORMULA('#_Weighted Average'!R17),_xlfn.FORMULATEXT('#_Weighted Average'!R17),'#_Weighted Average'!R17),"""","")),TRUE,FALSE),"HardQuoteMsg",IF(LEN(IF(_xlfn.ISFORMULA('Weighted Average'!R17),_xlfn.FORMULATEXT('Weighted Average'!R17),'Weighted Average'!R17))-LEN(SUBSTITUTE(IF(_xlfn.ISFORMULA('Weighted Average'!R17),_xlfn.FORMULATEXT('Weighted Average'!R17),'Weighted Average'!R17),"$",""))&lt;0.5*(LEN(IF(_xlfn.ISFORMULA('#_Weighted Average'!R17),_xlfn.FORMULATEXT('#_Weighted Average'!R17),'#_Weighted Average'!R17))-LEN(SUBSTITUTE(IF(_xlfn.ISFORMULA('#_Weighted Average'!R17),_xlfn.FORMULATEXT('#_Weighted Average'!R17),'#_Weighted Average'!R17),"$",""))),TRUE,FALSE),"MissingAbsMsg",TRUE,"PerfectMsg")</f>
        <v/>
      </c>
      <c r="S17" s="163" t="str">
        <f ca="1">_xlfn.IFS(ISBLANK('Weighted Average'!S17),"",IF(NOT(ISNA('#_Weighted Average'!S17)),IF(ISNA('Weighted Average'!S17),TRUE,FALSE),FALSE),"StuNAMsg",IF(AND(ISNA('#_Weighted Average'!S17),ISNA('Weighted Average'!S17)),TRUE,FALSE),"PerfectMsg",IF(NOT(ISERROR('#_Weighted Average'!S17)),IF(ISERROR('Weighted Average'!S17),TRUE,FALSE),FALSE),"StuErrorMsg",IF(TYPE('#_Weighted Average'!S17)&lt;&gt;TYPE('Weighted Average'!S17),TRUE,FALSE),"WrongTypeMsg",IF(_xlfn.ISFORMULA('#_Weighted Average'!S17),IF(NOT(_xlfn.ISFORMULA('Weighted Average'!S17)),TRUE),FALSE),"MissingFormulaMsg",IF(NOT(AND(ISNUMBER(FIND("[",_xlfn.FORMULATEXT('#_Weighted Average'!S17))),ISNUMBER(FIND("!",_xlfn.FORMULATEXT('#_Weighted Average'!S17))))),AND(ISNUMBER(FIND("[",_xlfn.FORMULATEXT('Weighted Average'!S17))),ISNUMBER(FIND("!",_xlfn.FORMULATEXT('Weighted Average'!S17)))),FALSE),"ExternalRefsMsg",IF(ISNUMBER('#_Weighted Average'!S17),IF(ABS('#_Weighted Average'!S17-'Weighted Average'!S17)&gt;0.00001,TRUE,FALSE),IF('#_Weighted Average'!S17&lt;&gt;'Weighted Average'!S17,TRUE,FALSE)),IF(ISNUMBER('#_Weighted Average'!S17),IF('#_Weighted Average'!S17&gt;'Weighted Average'!S17,"TooLow","TooHigh"),"WrongAnswer"),NOT(_xlfn.ISFORMULA('#_Weighted Average'!S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Average'!S17),_xlfn.FORMULATEXT('Weighted Average'!S17),'Weighted Average'!S17),"9","#"),"8","#"),"7","#"),"6","#"),"5","#"),"4","#"),"3","#"),"2","#"),"1","#"),"0","#"),CHAR(10),""),"$",""),"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Average'!S17),_xlfn.FORMULATEXT('Weighted Average'!S17),'Weighted Average'!S17),"9","#"),"8","#"),"7","#"),"6","#"),"5","#"),"4","#"),"3","#"),"2","#"),"1","#"),"0","#"),CHAR(10),""),"$",""),"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Average'!S17),_xlfn.FORMULATEXT('#_Weighted Average'!S17),'#_Weighted Average'!S17),"9","#"),"8","#"),"7","#"),"6","#"),"5","#"),"4","#"),"3","#"),"2","#"),"1","#"),"0","#"),CHAR(10),""),"$",""),"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Average'!S17),_xlfn.FORMULATEXT('#_Weighted Average'!S17),'#_Weighted Average'!S17),"9","#"),"8","#"),"7","#"),"6","#"),"5","#"),"4","#"),"3","#"),"2","#"),"1","#"),"0","#"),CHAR(10),""),"$","")," ",""),",","@"),"&gt;","@"),"&lt;","@"),"=","@"),")","@"),"(","@"),"^","@"),"/","@"),"+","@"),"*","@"),"-","@"),"@#","")))/2,TRUE,FALSE),"HardCodeMsg",IF(LEN(IF(_xlfn.ISFORMULA('Weighted Average'!S17),_xlfn.FORMULATEXT('Weighted Average'!S17),'Weighted Average'!S17))-LEN(SUBSTITUTE(IF(_xlfn.ISFORMULA('Weighted Average'!S17),_xlfn.FORMULATEXT('Weighted Average'!S17),'Weighted Average'!S17),"""",""))&gt;LEN(IF(_xlfn.ISFORMULA('#_Weighted Average'!S17),_xlfn.FORMULATEXT('#_Weighted Average'!S17),'#_Weighted Average'!S17))-LEN(SUBSTITUTE(IF(_xlfn.ISFORMULA('#_Weighted Average'!S17),_xlfn.FORMULATEXT('#_Weighted Average'!S17),'#_Weighted Average'!S17),"""","")),TRUE,FALSE),"HardQuoteMsg",IF(LEN(IF(_xlfn.ISFORMULA('Weighted Average'!S17),_xlfn.FORMULATEXT('Weighted Average'!S17),'Weighted Average'!S17))-LEN(SUBSTITUTE(IF(_xlfn.ISFORMULA('Weighted Average'!S17),_xlfn.FORMULATEXT('Weighted Average'!S17),'Weighted Average'!S17),"$",""))&lt;0.5*(LEN(IF(_xlfn.ISFORMULA('#_Weighted Average'!S17),_xlfn.FORMULATEXT('#_Weighted Average'!S17),'#_Weighted Average'!S17))-LEN(SUBSTITUTE(IF(_xlfn.ISFORMULA('#_Weighted Average'!S17),_xlfn.FORMULATEXT('#_Weighted Average'!S17),'#_Weighted Average'!S17),"$",""))),TRUE,FALSE),"MissingAbsMsg",TRUE,"PerfectMsg")</f>
        <v/>
      </c>
      <c r="T17" s="164" t="str">
        <f ca="1">_xlfn.IFS(ISBLANK('Weighted Average'!T17),"",IF(NOT(ISNA('#_Weighted Average'!T17)),IF(ISNA('Weighted Average'!T17),TRUE,FALSE),FALSE),"StuNAMsg",IF(AND(ISNA('#_Weighted Average'!T17),ISNA('Weighted Average'!T17)),TRUE,FALSE),"PerfectMsg",IF(NOT(ISERROR('#_Weighted Average'!T17)),IF(ISERROR('Weighted Average'!T17),TRUE,FALSE),FALSE),"StuErrorMsg",IF(TYPE('#_Weighted Average'!T17)&lt;&gt;TYPE('Weighted Average'!T17),TRUE,FALSE),"WrongTypeMsg",IF(_xlfn.ISFORMULA('#_Weighted Average'!T17),IF(NOT(_xlfn.ISFORMULA('Weighted Average'!T17)),TRUE),FALSE),"MissingFormulaMsg",IF(NOT(AND(ISNUMBER(FIND("[",_xlfn.FORMULATEXT('#_Weighted Average'!T17))),ISNUMBER(FIND("!",_xlfn.FORMULATEXT('#_Weighted Average'!T17))))),AND(ISNUMBER(FIND("[",_xlfn.FORMULATEXT('Weighted Average'!T17))),ISNUMBER(FIND("!",_xlfn.FORMULATEXT('Weighted Average'!T17)))),FALSE),"ExternalRefsMsg",IF(ISNUMBER('#_Weighted Average'!T17),IF(ABS('#_Weighted Average'!T17-'Weighted Average'!T17)&gt;0.00001,TRUE,FALSE),IF('#_Weighted Average'!T17&lt;&gt;'Weighted Average'!T17,TRUE,FALSE)),IF(ISNUMBER('#_Weighted Average'!T17),IF('#_Weighted Average'!T17&gt;'Weighted Average'!T17,"TooLow","TooHigh"),"WrongAnswer"),NOT(_xlfn.ISFORMULA('#_Weighted Average'!T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Average'!T17),_xlfn.FORMULATEXT('Weighted Average'!T17),'Weighted Average'!T17),"9","#"),"8","#"),"7","#"),"6","#"),"5","#"),"4","#"),"3","#"),"2","#"),"1","#"),"0","#"),CHAR(10),""),"$",""),"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Average'!T17),_xlfn.FORMULATEXT('Weighted Average'!T17),'Weighted Average'!T17),"9","#"),"8","#"),"7","#"),"6","#"),"5","#"),"4","#"),"3","#"),"2","#"),"1","#"),"0","#"),CHAR(10),""),"$",""),"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Average'!T17),_xlfn.FORMULATEXT('#_Weighted Average'!T17),'#_Weighted Average'!T17),"9","#"),"8","#"),"7","#"),"6","#"),"5","#"),"4","#"),"3","#"),"2","#"),"1","#"),"0","#"),CHAR(10),""),"$",""),"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Average'!T17),_xlfn.FORMULATEXT('#_Weighted Average'!T17),'#_Weighted Average'!T17),"9","#"),"8","#"),"7","#"),"6","#"),"5","#"),"4","#"),"3","#"),"2","#"),"1","#"),"0","#"),CHAR(10),""),"$","")," ",""),",","@"),"&gt;","@"),"&lt;","@"),"=","@"),")","@"),"(","@"),"^","@"),"/","@"),"+","@"),"*","@"),"-","@"),"@#","")))/2,TRUE,FALSE),"HardCodeMsg",IF(LEN(IF(_xlfn.ISFORMULA('Weighted Average'!T17),_xlfn.FORMULATEXT('Weighted Average'!T17),'Weighted Average'!T17))-LEN(SUBSTITUTE(IF(_xlfn.ISFORMULA('Weighted Average'!T17),_xlfn.FORMULATEXT('Weighted Average'!T17),'Weighted Average'!T17),"""",""))&gt;LEN(IF(_xlfn.ISFORMULA('#_Weighted Average'!T17),_xlfn.FORMULATEXT('#_Weighted Average'!T17),'#_Weighted Average'!T17))-LEN(SUBSTITUTE(IF(_xlfn.ISFORMULA('#_Weighted Average'!T17),_xlfn.FORMULATEXT('#_Weighted Average'!T17),'#_Weighted Average'!T17),"""","")),TRUE,FALSE),"HardQuoteMsg",IF(LEN(IF(_xlfn.ISFORMULA('Weighted Average'!T17),_xlfn.FORMULATEXT('Weighted Average'!T17),'Weighted Average'!T17))-LEN(SUBSTITUTE(IF(_xlfn.ISFORMULA('Weighted Average'!T17),_xlfn.FORMULATEXT('Weighted Average'!T17),'Weighted Average'!T17),"$",""))&lt;0.5*(LEN(IF(_xlfn.ISFORMULA('#_Weighted Average'!T17),_xlfn.FORMULATEXT('#_Weighted Average'!T17),'#_Weighted Average'!T17))-LEN(SUBSTITUTE(IF(_xlfn.ISFORMULA('#_Weighted Average'!T17),_xlfn.FORMULATEXT('#_Weighted Average'!T17),'#_Weighted Average'!T17),"$",""))),TRUE,FALSE),"MissingAbsMsg",TRUE,"PerfectMsg")</f>
        <v/>
      </c>
      <c r="U17" s="155" t="str">
        <f ca="1">_xlfn.IFS(ISBLANK('Weighted Average'!U17),"",IF(NOT(ISNA('#_Weighted Average'!U17)),IF(ISNA('Weighted Average'!U17),TRUE,FALSE),FALSE),"StuNAMsg",IF(AND(ISNA('#_Weighted Average'!U17),ISNA('Weighted Average'!U17)),TRUE,FALSE),"PerfectMsg",IF(NOT(ISERROR('#_Weighted Average'!U17)),IF(ISERROR('Weighted Average'!U17),TRUE,FALSE),FALSE),"StuErrorMsg",IF(TYPE('#_Weighted Average'!U17)&lt;&gt;TYPE('Weighted Average'!U17),TRUE,FALSE),"WrongTypeMsg",IF(_xlfn.ISFORMULA('#_Weighted Average'!U17),IF(NOT(_xlfn.ISFORMULA('Weighted Average'!U17)),TRUE),FALSE),"MissingFormulaMsg",IF(NOT(AND(ISNUMBER(FIND("[",_xlfn.FORMULATEXT('#_Weighted Average'!U17))),ISNUMBER(FIND("!",_xlfn.FORMULATEXT('#_Weighted Average'!U17))))),AND(ISNUMBER(FIND("[",_xlfn.FORMULATEXT('Weighted Average'!U17))),ISNUMBER(FIND("!",_xlfn.FORMULATEXT('Weighted Average'!U17)))),FALSE),"ExternalRefsMsg",IF(ISNUMBER('#_Weighted Average'!U17),IF(ABS('#_Weighted Average'!U17-'Weighted Average'!U17)&gt;0.00001,TRUE,FALSE),IF('#_Weighted Average'!U17&lt;&gt;'Weighted Average'!U17,TRUE,FALSE)),IF(ISNUMBER('#_Weighted Average'!U17),IF('#_Weighted Average'!U17&gt;'Weighted Average'!U17,"TooLow","TooHigh"),"WrongAnswer"),NOT(_xlfn.ISFORMULA('#_Weighted Average'!U17)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Average'!U17),_xlfn.FORMULATEXT('Weighted Average'!U17),'Weighted Average'!U17),"9","#"),"8","#"),"7","#"),"6","#"),"5","#"),"4","#"),"3","#"),"2","#"),"1","#"),"0","#"),CHAR(10),""),"$",""),"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Average'!U17),_xlfn.FORMULATEXT('Weighted Average'!U17),'Weighted Average'!U17),"9","#"),"8","#"),"7","#"),"6","#"),"5","#"),"4","#"),"3","#"),"2","#"),"1","#"),"0","#"),CHAR(10),""),"$",""),"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Average'!U17),_xlfn.FORMULATEXT('#_Weighted Average'!U17),'#_Weighted Average'!U17),"9","#"),"8","#"),"7","#"),"6","#"),"5","#"),"4","#"),"3","#"),"2","#"),"1","#"),"0","#"),CHAR(10),""),"$",""),"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Average'!U17),_xlfn.FORMULATEXT('#_Weighted Average'!U17),'#_Weighted Average'!U17),"9","#"),"8","#"),"7","#"),"6","#"),"5","#"),"4","#"),"3","#"),"2","#"),"1","#"),"0","#"),CHAR(10),""),"$","")," ",""),",","@"),"&gt;","@"),"&lt;","@"),"=","@"),")","@"),"(","@"),"^","@"),"/","@"),"+","@"),"*","@"),"-","@"),"@#","")))/2,TRUE,FALSE),"HardCodeMsg",IF(LEN(IF(_xlfn.ISFORMULA('Weighted Average'!U17),_xlfn.FORMULATEXT('Weighted Average'!U17),'Weighted Average'!U17))-LEN(SUBSTITUTE(IF(_xlfn.ISFORMULA('Weighted Average'!U17),_xlfn.FORMULATEXT('Weighted Average'!U17),'Weighted Average'!U17),"""",""))&gt;LEN(IF(_xlfn.ISFORMULA('#_Weighted Average'!U17),_xlfn.FORMULATEXT('#_Weighted Average'!U17),'#_Weighted Average'!U17))-LEN(SUBSTITUTE(IF(_xlfn.ISFORMULA('#_Weighted Average'!U17),_xlfn.FORMULATEXT('#_Weighted Average'!U17),'#_Weighted Average'!U17),"""","")),TRUE,FALSE),"HardQuoteMsg",IF(LEN(IF(_xlfn.ISFORMULA('Weighted Average'!U17),_xlfn.FORMULATEXT('Weighted Average'!U17),'Weighted Average'!U17))-LEN(SUBSTITUTE(IF(_xlfn.ISFORMULA('Weighted Average'!U17),_xlfn.FORMULATEXT('Weighted Average'!U17),'Weighted Average'!U17),"$",""))&lt;0.5*(LEN(IF(_xlfn.ISFORMULA('#_Weighted Average'!U17),_xlfn.FORMULATEXT('#_Weighted Average'!U17),'#_Weighted Average'!U17))-LEN(SUBSTITUTE(IF(_xlfn.ISFORMULA('#_Weighted Average'!U17),_xlfn.FORMULATEXT('#_Weighted Average'!U17),'#_Weighted Average'!U17),"$",""))),TRUE,FALSE),"MissingAbsMsg",TRUE,"PerfectMsg")</f>
        <v/>
      </c>
    </row>
    <row r="18" spans="2:21" x14ac:dyDescent="0.15">
      <c r="B18" s="150">
        <v>0</v>
      </c>
      <c r="C18" s="162">
        <v>0</v>
      </c>
      <c r="D18" s="162">
        <v>0</v>
      </c>
      <c r="E18" s="162">
        <v>0</v>
      </c>
      <c r="F18" s="162">
        <v>0</v>
      </c>
      <c r="G18" s="162">
        <v>0</v>
      </c>
      <c r="H18" s="162">
        <v>0</v>
      </c>
      <c r="I18" s="162">
        <v>0</v>
      </c>
      <c r="J18" s="162">
        <v>0</v>
      </c>
      <c r="K18" s="162">
        <v>0</v>
      </c>
      <c r="L18" s="162">
        <v>0</v>
      </c>
      <c r="M18" s="162">
        <v>0</v>
      </c>
      <c r="N18" s="162" t="str">
        <f ca="1">_xlfn.IFS(ISBLANK('Weighted Average'!N18),"",IF(NOT(ISNA('#_Weighted Average'!N18)),IF(ISNA('Weighted Average'!N18),TRUE,FALSE),FALSE),"StuNAMsg",IF(AND(ISNA('#_Weighted Average'!N18),ISNA('Weighted Average'!N18)),TRUE,FALSE),"PerfectMsg",IF(NOT(ISERROR('#_Weighted Average'!N18)),IF(ISERROR('Weighted Average'!N18),TRUE,FALSE),FALSE),"StuErrorMsg",IF(TYPE('#_Weighted Average'!N18)&lt;&gt;TYPE('Weighted Average'!N18),TRUE,FALSE),"WrongTypeMsg",IF(_xlfn.ISFORMULA('#_Weighted Average'!N18),IF(NOT(_xlfn.ISFORMULA('Weighted Average'!N18)),TRUE),FALSE),"MissingFormulaMsg",IF(NOT(AND(ISNUMBER(FIND("[",_xlfn.FORMULATEXT('#_Weighted Average'!N18))),ISNUMBER(FIND("!",_xlfn.FORMULATEXT('#_Weighted Average'!N18))))),AND(ISNUMBER(FIND("[",_xlfn.FORMULATEXT('Weighted Average'!N18))),ISNUMBER(FIND("!",_xlfn.FORMULATEXT('Weighted Average'!N18)))),FALSE),"ExternalRefsMsg",IF(ISNUMBER('#_Weighted Average'!N18),IF(ABS('#_Weighted Average'!N18-'Weighted Average'!N18)&gt;0.00001,TRUE,FALSE),IF('#_Weighted Average'!N18&lt;&gt;'Weighted Average'!N18,TRUE,FALSE)),IF(ISNUMBER('#_Weighted Average'!N18),IF('#_Weighted Average'!N18&gt;'Weighted Average'!N18,"TooLow","TooHigh"),"WrongAnswer"),NOT(_xlfn.ISFORMULA('#_Weighted Average'!N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Average'!N18),_xlfn.FORMULATEXT('Weighted Average'!N18),'Weighted Average'!N18),"9","#"),"8","#"),"7","#"),"6","#"),"5","#"),"4","#"),"3","#"),"2","#"),"1","#"),"0","#"),CHAR(10),""),"$",""),"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Average'!N18),_xlfn.FORMULATEXT('Weighted Average'!N18),'Weighted Average'!N18),"9","#"),"8","#"),"7","#"),"6","#"),"5","#"),"4","#"),"3","#"),"2","#"),"1","#"),"0","#"),CHAR(10),""),"$",""),"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Average'!N18),_xlfn.FORMULATEXT('#_Weighted Average'!N18),'#_Weighted Average'!N18),"9","#"),"8","#"),"7","#"),"6","#"),"5","#"),"4","#"),"3","#"),"2","#"),"1","#"),"0","#"),CHAR(10),""),"$",""),"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Average'!N18),_xlfn.FORMULATEXT('#_Weighted Average'!N18),'#_Weighted Average'!N18),"9","#"),"8","#"),"7","#"),"6","#"),"5","#"),"4","#"),"3","#"),"2","#"),"1","#"),"0","#"),CHAR(10),""),"$","")," ",""),",","@"),"&gt;","@"),"&lt;","@"),"=","@"),")","@"),"(","@"),"^","@"),"/","@"),"+","@"),"*","@"),"-","@"),"@#","")))/2,TRUE,FALSE),"HardCodeMsg",IF(LEN(IF(_xlfn.ISFORMULA('Weighted Average'!N18),_xlfn.FORMULATEXT('Weighted Average'!N18),'Weighted Average'!N18))-LEN(SUBSTITUTE(IF(_xlfn.ISFORMULA('Weighted Average'!N18),_xlfn.FORMULATEXT('Weighted Average'!N18),'Weighted Average'!N18),"""",""))&gt;LEN(IF(_xlfn.ISFORMULA('#_Weighted Average'!N18),_xlfn.FORMULATEXT('#_Weighted Average'!N18),'#_Weighted Average'!N18))-LEN(SUBSTITUTE(IF(_xlfn.ISFORMULA('#_Weighted Average'!N18),_xlfn.FORMULATEXT('#_Weighted Average'!N18),'#_Weighted Average'!N18),"""","")),TRUE,FALSE),"HardQuoteMsg",IF(LEN(IF(_xlfn.ISFORMULA('Weighted Average'!N18),_xlfn.FORMULATEXT('Weighted Average'!N18),'Weighted Average'!N18))-LEN(SUBSTITUTE(IF(_xlfn.ISFORMULA('Weighted Average'!N18),_xlfn.FORMULATEXT('Weighted Average'!N18),'Weighted Average'!N18),"$",""))&lt;0.5*(LEN(IF(_xlfn.ISFORMULA('#_Weighted Average'!N18),_xlfn.FORMULATEXT('#_Weighted Average'!N18),'#_Weighted Average'!N18))-LEN(SUBSTITUTE(IF(_xlfn.ISFORMULA('#_Weighted Average'!N18),_xlfn.FORMULATEXT('#_Weighted Average'!N18),'#_Weighted Average'!N18),"$",""))),TRUE,FALSE),"MissingAbsMsg",TRUE,"PerfectMsg")</f>
        <v/>
      </c>
      <c r="O18" s="163" t="str">
        <f ca="1">_xlfn.IFS(ISBLANK('Weighted Average'!O18),"",IF(NOT(ISNA('#_Weighted Average'!O18)),IF(ISNA('Weighted Average'!O18),TRUE,FALSE),FALSE),"StuNAMsg",IF(AND(ISNA('#_Weighted Average'!O18),ISNA('Weighted Average'!O18)),TRUE,FALSE),"PerfectMsg",IF(NOT(ISERROR('#_Weighted Average'!O18)),IF(ISERROR('Weighted Average'!O18),TRUE,FALSE),FALSE),"StuErrorMsg",IF(TYPE('#_Weighted Average'!O18)&lt;&gt;TYPE('Weighted Average'!O18),TRUE,FALSE),"WrongTypeMsg",IF(_xlfn.ISFORMULA('#_Weighted Average'!O18),IF(NOT(_xlfn.ISFORMULA('Weighted Average'!O18)),TRUE),FALSE),"MissingFormulaMsg",IF(NOT(AND(ISNUMBER(FIND("[",_xlfn.FORMULATEXT('#_Weighted Average'!O18))),ISNUMBER(FIND("!",_xlfn.FORMULATEXT('#_Weighted Average'!O18))))),AND(ISNUMBER(FIND("[",_xlfn.FORMULATEXT('Weighted Average'!O18))),ISNUMBER(FIND("!",_xlfn.FORMULATEXT('Weighted Average'!O18)))),FALSE),"ExternalRefsMsg",IF(ISNUMBER('#_Weighted Average'!O18),IF(ABS('#_Weighted Average'!O18-'Weighted Average'!O18)&gt;0.00001,TRUE,FALSE),IF('#_Weighted Average'!O18&lt;&gt;'Weighted Average'!O18,TRUE,FALSE)),IF(ISNUMBER('#_Weighted Average'!O18),IF('#_Weighted Average'!O18&gt;'Weighted Average'!O18,"TooLow","TooHigh"),"WrongAnswer"),NOT(_xlfn.ISFORMULA('#_Weighted Average'!O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Average'!O18),_xlfn.FORMULATEXT('Weighted Average'!O18),'Weighted Average'!O18),"9","#"),"8","#"),"7","#"),"6","#"),"5","#"),"4","#"),"3","#"),"2","#"),"1","#"),"0","#"),CHAR(10),""),"$",""),"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Average'!O18),_xlfn.FORMULATEXT('Weighted Average'!O18),'Weighted Average'!O18),"9","#"),"8","#"),"7","#"),"6","#"),"5","#"),"4","#"),"3","#"),"2","#"),"1","#"),"0","#"),CHAR(10),""),"$",""),"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Average'!O18),_xlfn.FORMULATEXT('#_Weighted Average'!O18),'#_Weighted Average'!O18),"9","#"),"8","#"),"7","#"),"6","#"),"5","#"),"4","#"),"3","#"),"2","#"),"1","#"),"0","#"),CHAR(10),""),"$",""),"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Average'!O18),_xlfn.FORMULATEXT('#_Weighted Average'!O18),'#_Weighted Average'!O18),"9","#"),"8","#"),"7","#"),"6","#"),"5","#"),"4","#"),"3","#"),"2","#"),"1","#"),"0","#"),CHAR(10),""),"$","")," ",""),",","@"),"&gt;","@"),"&lt;","@"),"=","@"),")","@"),"(","@"),"^","@"),"/","@"),"+","@"),"*","@"),"-","@"),"@#","")))/2,TRUE,FALSE),"HardCodeMsg",IF(LEN(IF(_xlfn.ISFORMULA('Weighted Average'!O18),_xlfn.FORMULATEXT('Weighted Average'!O18),'Weighted Average'!O18))-LEN(SUBSTITUTE(IF(_xlfn.ISFORMULA('Weighted Average'!O18),_xlfn.FORMULATEXT('Weighted Average'!O18),'Weighted Average'!O18),"""",""))&gt;LEN(IF(_xlfn.ISFORMULA('#_Weighted Average'!O18),_xlfn.FORMULATEXT('#_Weighted Average'!O18),'#_Weighted Average'!O18))-LEN(SUBSTITUTE(IF(_xlfn.ISFORMULA('#_Weighted Average'!O18),_xlfn.FORMULATEXT('#_Weighted Average'!O18),'#_Weighted Average'!O18),"""","")),TRUE,FALSE),"HardQuoteMsg",IF(LEN(IF(_xlfn.ISFORMULA('Weighted Average'!O18),_xlfn.FORMULATEXT('Weighted Average'!O18),'Weighted Average'!O18))-LEN(SUBSTITUTE(IF(_xlfn.ISFORMULA('Weighted Average'!O18),_xlfn.FORMULATEXT('Weighted Average'!O18),'Weighted Average'!O18),"$",""))&lt;0.5*(LEN(IF(_xlfn.ISFORMULA('#_Weighted Average'!O18),_xlfn.FORMULATEXT('#_Weighted Average'!O18),'#_Weighted Average'!O18))-LEN(SUBSTITUTE(IF(_xlfn.ISFORMULA('#_Weighted Average'!O18),_xlfn.FORMULATEXT('#_Weighted Average'!O18),'#_Weighted Average'!O18),"$",""))),TRUE,FALSE),"MissingAbsMsg",TRUE,"PerfectMsg")</f>
        <v/>
      </c>
      <c r="P18" s="162" t="str">
        <f ca="1">_xlfn.IFS(ISBLANK('Weighted Average'!P18),"",IF(NOT(ISNA('#_Weighted Average'!P18)),IF(ISNA('Weighted Average'!P18),TRUE,FALSE),FALSE),"StuNAMsg",IF(AND(ISNA('#_Weighted Average'!P18),ISNA('Weighted Average'!P18)),TRUE,FALSE),"PerfectMsg",IF(NOT(ISERROR('#_Weighted Average'!P18)),IF(ISERROR('Weighted Average'!P18),TRUE,FALSE),FALSE),"StuErrorMsg",IF(TYPE('#_Weighted Average'!P18)&lt;&gt;TYPE('Weighted Average'!P18),TRUE,FALSE),"WrongTypeMsg",IF(_xlfn.ISFORMULA('#_Weighted Average'!P18),IF(NOT(_xlfn.ISFORMULA('Weighted Average'!P18)),TRUE),FALSE),"MissingFormulaMsg",IF(NOT(AND(ISNUMBER(FIND("[",_xlfn.FORMULATEXT('#_Weighted Average'!P18))),ISNUMBER(FIND("!",_xlfn.FORMULATEXT('#_Weighted Average'!P18))))),AND(ISNUMBER(FIND("[",_xlfn.FORMULATEXT('Weighted Average'!P18))),ISNUMBER(FIND("!",_xlfn.FORMULATEXT('Weighted Average'!P18)))),FALSE),"ExternalRefsMsg",IF(ISNUMBER('#_Weighted Average'!P18),IF(ABS('#_Weighted Average'!P18-'Weighted Average'!P18)&gt;0.00001,TRUE,FALSE),IF('#_Weighted Average'!P18&lt;&gt;'Weighted Average'!P18,TRUE,FALSE)),IF(ISNUMBER('#_Weighted Average'!P18),IF('#_Weighted Average'!P18&gt;'Weighted Average'!P18,"TooLow","TooHigh"),"WrongAnswer"),NOT(_xlfn.ISFORMULA('#_Weighted Average'!P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Average'!P18),_xlfn.FORMULATEXT('Weighted Average'!P18),'Weighted Average'!P18),"9","#"),"8","#"),"7","#"),"6","#"),"5","#"),"4","#"),"3","#"),"2","#"),"1","#"),"0","#"),CHAR(10),""),"$",""),"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Average'!P18),_xlfn.FORMULATEXT('Weighted Average'!P18),'Weighted Average'!P18),"9","#"),"8","#"),"7","#"),"6","#"),"5","#"),"4","#"),"3","#"),"2","#"),"1","#"),"0","#"),CHAR(10),""),"$",""),"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Average'!P18),_xlfn.FORMULATEXT('#_Weighted Average'!P18),'#_Weighted Average'!P18),"9","#"),"8","#"),"7","#"),"6","#"),"5","#"),"4","#"),"3","#"),"2","#"),"1","#"),"0","#"),CHAR(10),""),"$",""),"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Average'!P18),_xlfn.FORMULATEXT('#_Weighted Average'!P18),'#_Weighted Average'!P18),"9","#"),"8","#"),"7","#"),"6","#"),"5","#"),"4","#"),"3","#"),"2","#"),"1","#"),"0","#"),CHAR(10),""),"$","")," ",""),",","@"),"&gt;","@"),"&lt;","@"),"=","@"),")","@"),"(","@"),"^","@"),"/","@"),"+","@"),"*","@"),"-","@"),"@#","")))/2,TRUE,FALSE),"HardCodeMsg",IF(LEN(IF(_xlfn.ISFORMULA('Weighted Average'!P18),_xlfn.FORMULATEXT('Weighted Average'!P18),'Weighted Average'!P18))-LEN(SUBSTITUTE(IF(_xlfn.ISFORMULA('Weighted Average'!P18),_xlfn.FORMULATEXT('Weighted Average'!P18),'Weighted Average'!P18),"""",""))&gt;LEN(IF(_xlfn.ISFORMULA('#_Weighted Average'!P18),_xlfn.FORMULATEXT('#_Weighted Average'!P18),'#_Weighted Average'!P18))-LEN(SUBSTITUTE(IF(_xlfn.ISFORMULA('#_Weighted Average'!P18),_xlfn.FORMULATEXT('#_Weighted Average'!P18),'#_Weighted Average'!P18),"""","")),TRUE,FALSE),"HardQuoteMsg",IF(LEN(IF(_xlfn.ISFORMULA('Weighted Average'!P18),_xlfn.FORMULATEXT('Weighted Average'!P18),'Weighted Average'!P18))-LEN(SUBSTITUTE(IF(_xlfn.ISFORMULA('Weighted Average'!P18),_xlfn.FORMULATEXT('Weighted Average'!P18),'Weighted Average'!P18),"$",""))&lt;0.5*(LEN(IF(_xlfn.ISFORMULA('#_Weighted Average'!P18),_xlfn.FORMULATEXT('#_Weighted Average'!P18),'#_Weighted Average'!P18))-LEN(SUBSTITUTE(IF(_xlfn.ISFORMULA('#_Weighted Average'!P18),_xlfn.FORMULATEXT('#_Weighted Average'!P18),'#_Weighted Average'!P18),"$",""))),TRUE,FALSE),"MissingAbsMsg",TRUE,"PerfectMsg")</f>
        <v/>
      </c>
      <c r="Q18" s="163" t="str">
        <f ca="1">_xlfn.IFS(ISBLANK('Weighted Average'!Q18),"",IF(NOT(ISNA('#_Weighted Average'!Q18)),IF(ISNA('Weighted Average'!Q18),TRUE,FALSE),FALSE),"StuNAMsg",IF(AND(ISNA('#_Weighted Average'!Q18),ISNA('Weighted Average'!Q18)),TRUE,FALSE),"PerfectMsg",IF(NOT(ISERROR('#_Weighted Average'!Q18)),IF(ISERROR('Weighted Average'!Q18),TRUE,FALSE),FALSE),"StuErrorMsg",IF(TYPE('#_Weighted Average'!Q18)&lt;&gt;TYPE('Weighted Average'!Q18),TRUE,FALSE),"WrongTypeMsg",IF(_xlfn.ISFORMULA('#_Weighted Average'!Q18),IF(NOT(_xlfn.ISFORMULA('Weighted Average'!Q18)),TRUE),FALSE),"MissingFormulaMsg",IF(NOT(AND(ISNUMBER(FIND("[",_xlfn.FORMULATEXT('#_Weighted Average'!Q18))),ISNUMBER(FIND("!",_xlfn.FORMULATEXT('#_Weighted Average'!Q18))))),AND(ISNUMBER(FIND("[",_xlfn.FORMULATEXT('Weighted Average'!Q18))),ISNUMBER(FIND("!",_xlfn.FORMULATEXT('Weighted Average'!Q18)))),FALSE),"ExternalRefsMsg",IF(ISNUMBER('#_Weighted Average'!Q18),IF(ABS('#_Weighted Average'!Q18-'Weighted Average'!Q18)&gt;0.00001,TRUE,FALSE),IF('#_Weighted Average'!Q18&lt;&gt;'Weighted Average'!Q18,TRUE,FALSE)),IF(ISNUMBER('#_Weighted Average'!Q18),IF('#_Weighted Average'!Q18&gt;'Weighted Average'!Q18,"TooLow","TooHigh"),"WrongAnswer"),NOT(_xlfn.ISFORMULA('#_Weighted Average'!Q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Average'!Q18),_xlfn.FORMULATEXT('Weighted Average'!Q18),'Weighted Average'!Q18),"9","#"),"8","#"),"7","#"),"6","#"),"5","#"),"4","#"),"3","#"),"2","#"),"1","#"),"0","#"),CHAR(10),""),"$",""),"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Average'!Q18),_xlfn.FORMULATEXT('Weighted Average'!Q18),'Weighted Average'!Q18),"9","#"),"8","#"),"7","#"),"6","#"),"5","#"),"4","#"),"3","#"),"2","#"),"1","#"),"0","#"),CHAR(10),""),"$",""),"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Average'!Q18),_xlfn.FORMULATEXT('#_Weighted Average'!Q18),'#_Weighted Average'!Q18),"9","#"),"8","#"),"7","#"),"6","#"),"5","#"),"4","#"),"3","#"),"2","#"),"1","#"),"0","#"),CHAR(10),""),"$",""),"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Average'!Q18),_xlfn.FORMULATEXT('#_Weighted Average'!Q18),'#_Weighted Average'!Q18),"9","#"),"8","#"),"7","#"),"6","#"),"5","#"),"4","#"),"3","#"),"2","#"),"1","#"),"0","#"),CHAR(10),""),"$","")," ",""),",","@"),"&gt;","@"),"&lt;","@"),"=","@"),")","@"),"(","@"),"^","@"),"/","@"),"+","@"),"*","@"),"-","@"),"@#","")))/2,TRUE,FALSE),"HardCodeMsg",IF(LEN(IF(_xlfn.ISFORMULA('Weighted Average'!Q18),_xlfn.FORMULATEXT('Weighted Average'!Q18),'Weighted Average'!Q18))-LEN(SUBSTITUTE(IF(_xlfn.ISFORMULA('Weighted Average'!Q18),_xlfn.FORMULATEXT('Weighted Average'!Q18),'Weighted Average'!Q18),"""",""))&gt;LEN(IF(_xlfn.ISFORMULA('#_Weighted Average'!Q18),_xlfn.FORMULATEXT('#_Weighted Average'!Q18),'#_Weighted Average'!Q18))-LEN(SUBSTITUTE(IF(_xlfn.ISFORMULA('#_Weighted Average'!Q18),_xlfn.FORMULATEXT('#_Weighted Average'!Q18),'#_Weighted Average'!Q18),"""","")),TRUE,FALSE),"HardQuoteMsg",IF(LEN(IF(_xlfn.ISFORMULA('Weighted Average'!Q18),_xlfn.FORMULATEXT('Weighted Average'!Q18),'Weighted Average'!Q18))-LEN(SUBSTITUTE(IF(_xlfn.ISFORMULA('Weighted Average'!Q18),_xlfn.FORMULATEXT('Weighted Average'!Q18),'Weighted Average'!Q18),"$",""))&lt;0.5*(LEN(IF(_xlfn.ISFORMULA('#_Weighted Average'!Q18),_xlfn.FORMULATEXT('#_Weighted Average'!Q18),'#_Weighted Average'!Q18))-LEN(SUBSTITUTE(IF(_xlfn.ISFORMULA('#_Weighted Average'!Q18),_xlfn.FORMULATEXT('#_Weighted Average'!Q18),'#_Weighted Average'!Q18),"$",""))),TRUE,FALSE),"MissingAbsMsg",TRUE,"PerfectMsg")</f>
        <v/>
      </c>
      <c r="R18" s="162" t="str">
        <f ca="1">_xlfn.IFS(ISBLANK('Weighted Average'!R18),"",IF(NOT(ISNA('#_Weighted Average'!R18)),IF(ISNA('Weighted Average'!R18),TRUE,FALSE),FALSE),"StuNAMsg",IF(AND(ISNA('#_Weighted Average'!R18),ISNA('Weighted Average'!R18)),TRUE,FALSE),"PerfectMsg",IF(NOT(ISERROR('#_Weighted Average'!R18)),IF(ISERROR('Weighted Average'!R18),TRUE,FALSE),FALSE),"StuErrorMsg",IF(TYPE('#_Weighted Average'!R18)&lt;&gt;TYPE('Weighted Average'!R18),TRUE,FALSE),"WrongTypeMsg",IF(_xlfn.ISFORMULA('#_Weighted Average'!R18),IF(NOT(_xlfn.ISFORMULA('Weighted Average'!R18)),TRUE),FALSE),"MissingFormulaMsg",IF(NOT(AND(ISNUMBER(FIND("[",_xlfn.FORMULATEXT('#_Weighted Average'!R18))),ISNUMBER(FIND("!",_xlfn.FORMULATEXT('#_Weighted Average'!R18))))),AND(ISNUMBER(FIND("[",_xlfn.FORMULATEXT('Weighted Average'!R18))),ISNUMBER(FIND("!",_xlfn.FORMULATEXT('Weighted Average'!R18)))),FALSE),"ExternalRefsMsg",IF(ISNUMBER('#_Weighted Average'!R18),IF(ABS('#_Weighted Average'!R18-'Weighted Average'!R18)&gt;0.00001,TRUE,FALSE),IF('#_Weighted Average'!R18&lt;&gt;'Weighted Average'!R18,TRUE,FALSE)),IF(ISNUMBER('#_Weighted Average'!R18),IF('#_Weighted Average'!R18&gt;'Weighted Average'!R18,"TooLow","TooHigh"),"WrongAnswer"),NOT(_xlfn.ISFORMULA('#_Weighted Average'!R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Average'!R18),_xlfn.FORMULATEXT('Weighted Average'!R18),'Weighted Average'!R18),"9","#"),"8","#"),"7","#"),"6","#"),"5","#"),"4","#"),"3","#"),"2","#"),"1","#"),"0","#"),CHAR(10),""),"$",""),"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Average'!R18),_xlfn.FORMULATEXT('Weighted Average'!R18),'Weighted Average'!R18),"9","#"),"8","#"),"7","#"),"6","#"),"5","#"),"4","#"),"3","#"),"2","#"),"1","#"),"0","#"),CHAR(10),""),"$",""),"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Average'!R18),_xlfn.FORMULATEXT('#_Weighted Average'!R18),'#_Weighted Average'!R18),"9","#"),"8","#"),"7","#"),"6","#"),"5","#"),"4","#"),"3","#"),"2","#"),"1","#"),"0","#"),CHAR(10),""),"$",""),"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Average'!R18),_xlfn.FORMULATEXT('#_Weighted Average'!R18),'#_Weighted Average'!R18),"9","#"),"8","#"),"7","#"),"6","#"),"5","#"),"4","#"),"3","#"),"2","#"),"1","#"),"0","#"),CHAR(10),""),"$","")," ",""),",","@"),"&gt;","@"),"&lt;","@"),"=","@"),")","@"),"(","@"),"^","@"),"/","@"),"+","@"),"*","@"),"-","@"),"@#","")))/2,TRUE,FALSE),"HardCodeMsg",IF(LEN(IF(_xlfn.ISFORMULA('Weighted Average'!R18),_xlfn.FORMULATEXT('Weighted Average'!R18),'Weighted Average'!R18))-LEN(SUBSTITUTE(IF(_xlfn.ISFORMULA('Weighted Average'!R18),_xlfn.FORMULATEXT('Weighted Average'!R18),'Weighted Average'!R18),"""",""))&gt;LEN(IF(_xlfn.ISFORMULA('#_Weighted Average'!R18),_xlfn.FORMULATEXT('#_Weighted Average'!R18),'#_Weighted Average'!R18))-LEN(SUBSTITUTE(IF(_xlfn.ISFORMULA('#_Weighted Average'!R18),_xlfn.FORMULATEXT('#_Weighted Average'!R18),'#_Weighted Average'!R18),"""","")),TRUE,FALSE),"HardQuoteMsg",IF(LEN(IF(_xlfn.ISFORMULA('Weighted Average'!R18),_xlfn.FORMULATEXT('Weighted Average'!R18),'Weighted Average'!R18))-LEN(SUBSTITUTE(IF(_xlfn.ISFORMULA('Weighted Average'!R18),_xlfn.FORMULATEXT('Weighted Average'!R18),'Weighted Average'!R18),"$",""))&lt;0.5*(LEN(IF(_xlfn.ISFORMULA('#_Weighted Average'!R18),_xlfn.FORMULATEXT('#_Weighted Average'!R18),'#_Weighted Average'!R18))-LEN(SUBSTITUTE(IF(_xlfn.ISFORMULA('#_Weighted Average'!R18),_xlfn.FORMULATEXT('#_Weighted Average'!R18),'#_Weighted Average'!R18),"$",""))),TRUE,FALSE),"MissingAbsMsg",TRUE,"PerfectMsg")</f>
        <v/>
      </c>
      <c r="S18" s="163" t="str">
        <f ca="1">_xlfn.IFS(ISBLANK('Weighted Average'!S18),"",IF(NOT(ISNA('#_Weighted Average'!S18)),IF(ISNA('Weighted Average'!S18),TRUE,FALSE),FALSE),"StuNAMsg",IF(AND(ISNA('#_Weighted Average'!S18),ISNA('Weighted Average'!S18)),TRUE,FALSE),"PerfectMsg",IF(NOT(ISERROR('#_Weighted Average'!S18)),IF(ISERROR('Weighted Average'!S18),TRUE,FALSE),FALSE),"StuErrorMsg",IF(TYPE('#_Weighted Average'!S18)&lt;&gt;TYPE('Weighted Average'!S18),TRUE,FALSE),"WrongTypeMsg",IF(_xlfn.ISFORMULA('#_Weighted Average'!S18),IF(NOT(_xlfn.ISFORMULA('Weighted Average'!S18)),TRUE),FALSE),"MissingFormulaMsg",IF(NOT(AND(ISNUMBER(FIND("[",_xlfn.FORMULATEXT('#_Weighted Average'!S18))),ISNUMBER(FIND("!",_xlfn.FORMULATEXT('#_Weighted Average'!S18))))),AND(ISNUMBER(FIND("[",_xlfn.FORMULATEXT('Weighted Average'!S18))),ISNUMBER(FIND("!",_xlfn.FORMULATEXT('Weighted Average'!S18)))),FALSE),"ExternalRefsMsg",IF(ISNUMBER('#_Weighted Average'!S18),IF(ABS('#_Weighted Average'!S18-'Weighted Average'!S18)&gt;0.00001,TRUE,FALSE),IF('#_Weighted Average'!S18&lt;&gt;'Weighted Average'!S18,TRUE,FALSE)),IF(ISNUMBER('#_Weighted Average'!S18),IF('#_Weighted Average'!S18&gt;'Weighted Average'!S18,"TooLow","TooHigh"),"WrongAnswer"),NOT(_xlfn.ISFORMULA('#_Weighted Average'!S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Average'!S18),_xlfn.FORMULATEXT('Weighted Average'!S18),'Weighted Average'!S18),"9","#"),"8","#"),"7","#"),"6","#"),"5","#"),"4","#"),"3","#"),"2","#"),"1","#"),"0","#"),CHAR(10),""),"$",""),"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Average'!S18),_xlfn.FORMULATEXT('Weighted Average'!S18),'Weighted Average'!S18),"9","#"),"8","#"),"7","#"),"6","#"),"5","#"),"4","#"),"3","#"),"2","#"),"1","#"),"0","#"),CHAR(10),""),"$",""),"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Average'!S18),_xlfn.FORMULATEXT('#_Weighted Average'!S18),'#_Weighted Average'!S18),"9","#"),"8","#"),"7","#"),"6","#"),"5","#"),"4","#"),"3","#"),"2","#"),"1","#"),"0","#"),CHAR(10),""),"$",""),"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Average'!S18),_xlfn.FORMULATEXT('#_Weighted Average'!S18),'#_Weighted Average'!S18),"9","#"),"8","#"),"7","#"),"6","#"),"5","#"),"4","#"),"3","#"),"2","#"),"1","#"),"0","#"),CHAR(10),""),"$","")," ",""),",","@"),"&gt;","@"),"&lt;","@"),"=","@"),")","@"),"(","@"),"^","@"),"/","@"),"+","@"),"*","@"),"-","@"),"@#","")))/2,TRUE,FALSE),"HardCodeMsg",IF(LEN(IF(_xlfn.ISFORMULA('Weighted Average'!S18),_xlfn.FORMULATEXT('Weighted Average'!S18),'Weighted Average'!S18))-LEN(SUBSTITUTE(IF(_xlfn.ISFORMULA('Weighted Average'!S18),_xlfn.FORMULATEXT('Weighted Average'!S18),'Weighted Average'!S18),"""",""))&gt;LEN(IF(_xlfn.ISFORMULA('#_Weighted Average'!S18),_xlfn.FORMULATEXT('#_Weighted Average'!S18),'#_Weighted Average'!S18))-LEN(SUBSTITUTE(IF(_xlfn.ISFORMULA('#_Weighted Average'!S18),_xlfn.FORMULATEXT('#_Weighted Average'!S18),'#_Weighted Average'!S18),"""","")),TRUE,FALSE),"HardQuoteMsg",IF(LEN(IF(_xlfn.ISFORMULA('Weighted Average'!S18),_xlfn.FORMULATEXT('Weighted Average'!S18),'Weighted Average'!S18))-LEN(SUBSTITUTE(IF(_xlfn.ISFORMULA('Weighted Average'!S18),_xlfn.FORMULATEXT('Weighted Average'!S18),'Weighted Average'!S18),"$",""))&lt;0.5*(LEN(IF(_xlfn.ISFORMULA('#_Weighted Average'!S18),_xlfn.FORMULATEXT('#_Weighted Average'!S18),'#_Weighted Average'!S18))-LEN(SUBSTITUTE(IF(_xlfn.ISFORMULA('#_Weighted Average'!S18),_xlfn.FORMULATEXT('#_Weighted Average'!S18),'#_Weighted Average'!S18),"$",""))),TRUE,FALSE),"MissingAbsMsg",TRUE,"PerfectMsg")</f>
        <v/>
      </c>
      <c r="T18" s="164" t="str">
        <f ca="1">_xlfn.IFS(ISBLANK('Weighted Average'!T18),"",IF(NOT(ISNA('#_Weighted Average'!T18)),IF(ISNA('Weighted Average'!T18),TRUE,FALSE),FALSE),"StuNAMsg",IF(AND(ISNA('#_Weighted Average'!T18),ISNA('Weighted Average'!T18)),TRUE,FALSE),"PerfectMsg",IF(NOT(ISERROR('#_Weighted Average'!T18)),IF(ISERROR('Weighted Average'!T18),TRUE,FALSE),FALSE),"StuErrorMsg",IF(TYPE('#_Weighted Average'!T18)&lt;&gt;TYPE('Weighted Average'!T18),TRUE,FALSE),"WrongTypeMsg",IF(_xlfn.ISFORMULA('#_Weighted Average'!T18),IF(NOT(_xlfn.ISFORMULA('Weighted Average'!T18)),TRUE),FALSE),"MissingFormulaMsg",IF(NOT(AND(ISNUMBER(FIND("[",_xlfn.FORMULATEXT('#_Weighted Average'!T18))),ISNUMBER(FIND("!",_xlfn.FORMULATEXT('#_Weighted Average'!T18))))),AND(ISNUMBER(FIND("[",_xlfn.FORMULATEXT('Weighted Average'!T18))),ISNUMBER(FIND("!",_xlfn.FORMULATEXT('Weighted Average'!T18)))),FALSE),"ExternalRefsMsg",IF(ISNUMBER('#_Weighted Average'!T18),IF(ABS('#_Weighted Average'!T18-'Weighted Average'!T18)&gt;0.00001,TRUE,FALSE),IF('#_Weighted Average'!T18&lt;&gt;'Weighted Average'!T18,TRUE,FALSE)),IF(ISNUMBER('#_Weighted Average'!T18),IF('#_Weighted Average'!T18&gt;'Weighted Average'!T18,"TooLow","TooHigh"),"WrongAnswer"),NOT(_xlfn.ISFORMULA('#_Weighted Average'!T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Average'!T18),_xlfn.FORMULATEXT('Weighted Average'!T18),'Weighted Average'!T18),"9","#"),"8","#"),"7","#"),"6","#"),"5","#"),"4","#"),"3","#"),"2","#"),"1","#"),"0","#"),CHAR(10),""),"$",""),"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Average'!T18),_xlfn.FORMULATEXT('Weighted Average'!T18),'Weighted Average'!T18),"9","#"),"8","#"),"7","#"),"6","#"),"5","#"),"4","#"),"3","#"),"2","#"),"1","#"),"0","#"),CHAR(10),""),"$",""),"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Average'!T18),_xlfn.FORMULATEXT('#_Weighted Average'!T18),'#_Weighted Average'!T18),"9","#"),"8","#"),"7","#"),"6","#"),"5","#"),"4","#"),"3","#"),"2","#"),"1","#"),"0","#"),CHAR(10),""),"$",""),"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Average'!T18),_xlfn.FORMULATEXT('#_Weighted Average'!T18),'#_Weighted Average'!T18),"9","#"),"8","#"),"7","#"),"6","#"),"5","#"),"4","#"),"3","#"),"2","#"),"1","#"),"0","#"),CHAR(10),""),"$","")," ",""),",","@"),"&gt;","@"),"&lt;","@"),"=","@"),")","@"),"(","@"),"^","@"),"/","@"),"+","@"),"*","@"),"-","@"),"@#","")))/2,TRUE,FALSE),"HardCodeMsg",IF(LEN(IF(_xlfn.ISFORMULA('Weighted Average'!T18),_xlfn.FORMULATEXT('Weighted Average'!T18),'Weighted Average'!T18))-LEN(SUBSTITUTE(IF(_xlfn.ISFORMULA('Weighted Average'!T18),_xlfn.FORMULATEXT('Weighted Average'!T18),'Weighted Average'!T18),"""",""))&gt;LEN(IF(_xlfn.ISFORMULA('#_Weighted Average'!T18),_xlfn.FORMULATEXT('#_Weighted Average'!T18),'#_Weighted Average'!T18))-LEN(SUBSTITUTE(IF(_xlfn.ISFORMULA('#_Weighted Average'!T18),_xlfn.FORMULATEXT('#_Weighted Average'!T18),'#_Weighted Average'!T18),"""","")),TRUE,FALSE),"HardQuoteMsg",IF(LEN(IF(_xlfn.ISFORMULA('Weighted Average'!T18),_xlfn.FORMULATEXT('Weighted Average'!T18),'Weighted Average'!T18))-LEN(SUBSTITUTE(IF(_xlfn.ISFORMULA('Weighted Average'!T18),_xlfn.FORMULATEXT('Weighted Average'!T18),'Weighted Average'!T18),"$",""))&lt;0.5*(LEN(IF(_xlfn.ISFORMULA('#_Weighted Average'!T18),_xlfn.FORMULATEXT('#_Weighted Average'!T18),'#_Weighted Average'!T18))-LEN(SUBSTITUTE(IF(_xlfn.ISFORMULA('#_Weighted Average'!T18),_xlfn.FORMULATEXT('#_Weighted Average'!T18),'#_Weighted Average'!T18),"$",""))),TRUE,FALSE),"MissingAbsMsg",TRUE,"PerfectMsg")</f>
        <v/>
      </c>
      <c r="U18" s="155" t="str">
        <f ca="1">_xlfn.IFS(ISBLANK('Weighted Average'!U18),"",IF(NOT(ISNA('#_Weighted Average'!U18)),IF(ISNA('Weighted Average'!U18),TRUE,FALSE),FALSE),"StuNAMsg",IF(AND(ISNA('#_Weighted Average'!U18),ISNA('Weighted Average'!U18)),TRUE,FALSE),"PerfectMsg",IF(NOT(ISERROR('#_Weighted Average'!U18)),IF(ISERROR('Weighted Average'!U18),TRUE,FALSE),FALSE),"StuErrorMsg",IF(TYPE('#_Weighted Average'!U18)&lt;&gt;TYPE('Weighted Average'!U18),TRUE,FALSE),"WrongTypeMsg",IF(_xlfn.ISFORMULA('#_Weighted Average'!U18),IF(NOT(_xlfn.ISFORMULA('Weighted Average'!U18)),TRUE),FALSE),"MissingFormulaMsg",IF(NOT(AND(ISNUMBER(FIND("[",_xlfn.FORMULATEXT('#_Weighted Average'!U18))),ISNUMBER(FIND("!",_xlfn.FORMULATEXT('#_Weighted Average'!U18))))),AND(ISNUMBER(FIND("[",_xlfn.FORMULATEXT('Weighted Average'!U18))),ISNUMBER(FIND("!",_xlfn.FORMULATEXT('Weighted Average'!U18)))),FALSE),"ExternalRefsMsg",IF(ISNUMBER('#_Weighted Average'!U18),IF(ABS('#_Weighted Average'!U18-'Weighted Average'!U18)&gt;0.00001,TRUE,FALSE),IF('#_Weighted Average'!U18&lt;&gt;'Weighted Average'!U18,TRUE,FALSE)),IF(ISNUMBER('#_Weighted Average'!U18),IF('#_Weighted Average'!U18&gt;'Weighted Average'!U18,"TooLow","TooHigh"),"WrongAnswer"),NOT(_xlfn.ISFORMULA('#_Weighted Average'!U18)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Average'!U18),_xlfn.FORMULATEXT('Weighted Average'!U18),'Weighted Average'!U18),"9","#"),"8","#"),"7","#"),"6","#"),"5","#"),"4","#"),"3","#"),"2","#"),"1","#"),"0","#"),CHAR(10),""),"$",""),"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Average'!U18),_xlfn.FORMULATEXT('Weighted Average'!U18),'Weighted Average'!U18),"9","#"),"8","#"),"7","#"),"6","#"),"5","#"),"4","#"),"3","#"),"2","#"),"1","#"),"0","#"),CHAR(10),""),"$",""),"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Average'!U18),_xlfn.FORMULATEXT('#_Weighted Average'!U18),'#_Weighted Average'!U18),"9","#"),"8","#"),"7","#"),"6","#"),"5","#"),"4","#"),"3","#"),"2","#"),"1","#"),"0","#"),CHAR(10),""),"$",""),"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Average'!U18),_xlfn.FORMULATEXT('#_Weighted Average'!U18),'#_Weighted Average'!U18),"9","#"),"8","#"),"7","#"),"6","#"),"5","#"),"4","#"),"3","#"),"2","#"),"1","#"),"0","#"),CHAR(10),""),"$","")," ",""),",","@"),"&gt;","@"),"&lt;","@"),"=","@"),")","@"),"(","@"),"^","@"),"/","@"),"+","@"),"*","@"),"-","@"),"@#","")))/2,TRUE,FALSE),"HardCodeMsg",IF(LEN(IF(_xlfn.ISFORMULA('Weighted Average'!U18),_xlfn.FORMULATEXT('Weighted Average'!U18),'Weighted Average'!U18))-LEN(SUBSTITUTE(IF(_xlfn.ISFORMULA('Weighted Average'!U18),_xlfn.FORMULATEXT('Weighted Average'!U18),'Weighted Average'!U18),"""",""))&gt;LEN(IF(_xlfn.ISFORMULA('#_Weighted Average'!U18),_xlfn.FORMULATEXT('#_Weighted Average'!U18),'#_Weighted Average'!U18))-LEN(SUBSTITUTE(IF(_xlfn.ISFORMULA('#_Weighted Average'!U18),_xlfn.FORMULATEXT('#_Weighted Average'!U18),'#_Weighted Average'!U18),"""","")),TRUE,FALSE),"HardQuoteMsg",IF(LEN(IF(_xlfn.ISFORMULA('Weighted Average'!U18),_xlfn.FORMULATEXT('Weighted Average'!U18),'Weighted Average'!U18))-LEN(SUBSTITUTE(IF(_xlfn.ISFORMULA('Weighted Average'!U18),_xlfn.FORMULATEXT('Weighted Average'!U18),'Weighted Average'!U18),"$",""))&lt;0.5*(LEN(IF(_xlfn.ISFORMULA('#_Weighted Average'!U18),_xlfn.FORMULATEXT('#_Weighted Average'!U18),'#_Weighted Average'!U18))-LEN(SUBSTITUTE(IF(_xlfn.ISFORMULA('#_Weighted Average'!U18),_xlfn.FORMULATEXT('#_Weighted Average'!U18),'#_Weighted Average'!U18),"$",""))),TRUE,FALSE),"MissingAbsMsg",TRUE,"PerfectMsg")</f>
        <v/>
      </c>
    </row>
    <row r="19" spans="2:21" x14ac:dyDescent="0.15">
      <c r="B19" s="150">
        <v>0</v>
      </c>
      <c r="C19" s="162">
        <v>0</v>
      </c>
      <c r="D19" s="162">
        <v>0</v>
      </c>
      <c r="E19" s="162">
        <v>0</v>
      </c>
      <c r="F19" s="162">
        <v>0</v>
      </c>
      <c r="G19" s="162">
        <v>0</v>
      </c>
      <c r="H19" s="162">
        <v>0</v>
      </c>
      <c r="I19" s="162">
        <v>0</v>
      </c>
      <c r="J19" s="162">
        <v>0</v>
      </c>
      <c r="K19" s="162">
        <v>0</v>
      </c>
      <c r="L19" s="162">
        <v>0</v>
      </c>
      <c r="M19" s="162">
        <v>0</v>
      </c>
      <c r="N19" s="162" t="str">
        <f ca="1">_xlfn.IFS(ISBLANK('Weighted Average'!N19),"",IF(NOT(ISNA('#_Weighted Average'!N19)),IF(ISNA('Weighted Average'!N19),TRUE,FALSE),FALSE),"StuNAMsg",IF(AND(ISNA('#_Weighted Average'!N19),ISNA('Weighted Average'!N19)),TRUE,FALSE),"PerfectMsg",IF(NOT(ISERROR('#_Weighted Average'!N19)),IF(ISERROR('Weighted Average'!N19),TRUE,FALSE),FALSE),"StuErrorMsg",IF(TYPE('#_Weighted Average'!N19)&lt;&gt;TYPE('Weighted Average'!N19),TRUE,FALSE),"WrongTypeMsg",IF(_xlfn.ISFORMULA('#_Weighted Average'!N19),IF(NOT(_xlfn.ISFORMULA('Weighted Average'!N19)),TRUE),FALSE),"MissingFormulaMsg",IF(NOT(AND(ISNUMBER(FIND("[",_xlfn.FORMULATEXT('#_Weighted Average'!N19))),ISNUMBER(FIND("!",_xlfn.FORMULATEXT('#_Weighted Average'!N19))))),AND(ISNUMBER(FIND("[",_xlfn.FORMULATEXT('Weighted Average'!N19))),ISNUMBER(FIND("!",_xlfn.FORMULATEXT('Weighted Average'!N19)))),FALSE),"ExternalRefsMsg",IF(ISNUMBER('#_Weighted Average'!N19),IF(ABS('#_Weighted Average'!N19-'Weighted Average'!N19)&gt;0.00001,TRUE,FALSE),IF('#_Weighted Average'!N19&lt;&gt;'Weighted Average'!N19,TRUE,FALSE)),IF(ISNUMBER('#_Weighted Average'!N19),IF('#_Weighted Average'!N19&gt;'Weighted Average'!N19,"TooLow","TooHigh"),"WrongAnswer"),NOT(_xlfn.ISFORMULA('#_Weighted Average'!N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Average'!N19),_xlfn.FORMULATEXT('Weighted Average'!N19),'Weighted Average'!N19),"9","#"),"8","#"),"7","#"),"6","#"),"5","#"),"4","#"),"3","#"),"2","#"),"1","#"),"0","#"),CHAR(10),""),"$",""),"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Average'!N19),_xlfn.FORMULATEXT('Weighted Average'!N19),'Weighted Average'!N19),"9","#"),"8","#"),"7","#"),"6","#"),"5","#"),"4","#"),"3","#"),"2","#"),"1","#"),"0","#"),CHAR(10),""),"$",""),"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Average'!N19),_xlfn.FORMULATEXT('#_Weighted Average'!N19),'#_Weighted Average'!N19),"9","#"),"8","#"),"7","#"),"6","#"),"5","#"),"4","#"),"3","#"),"2","#"),"1","#"),"0","#"),CHAR(10),""),"$",""),"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Average'!N19),_xlfn.FORMULATEXT('#_Weighted Average'!N19),'#_Weighted Average'!N19),"9","#"),"8","#"),"7","#"),"6","#"),"5","#"),"4","#"),"3","#"),"2","#"),"1","#"),"0","#"),CHAR(10),""),"$","")," ",""),",","@"),"&gt;","@"),"&lt;","@"),"=","@"),")","@"),"(","@"),"^","@"),"/","@"),"+","@"),"*","@"),"-","@"),"@#","")))/2,TRUE,FALSE),"HardCodeMsg",IF(LEN(IF(_xlfn.ISFORMULA('Weighted Average'!N19),_xlfn.FORMULATEXT('Weighted Average'!N19),'Weighted Average'!N19))-LEN(SUBSTITUTE(IF(_xlfn.ISFORMULA('Weighted Average'!N19),_xlfn.FORMULATEXT('Weighted Average'!N19),'Weighted Average'!N19),"""",""))&gt;LEN(IF(_xlfn.ISFORMULA('#_Weighted Average'!N19),_xlfn.FORMULATEXT('#_Weighted Average'!N19),'#_Weighted Average'!N19))-LEN(SUBSTITUTE(IF(_xlfn.ISFORMULA('#_Weighted Average'!N19),_xlfn.FORMULATEXT('#_Weighted Average'!N19),'#_Weighted Average'!N19),"""","")),TRUE,FALSE),"HardQuoteMsg",IF(LEN(IF(_xlfn.ISFORMULA('Weighted Average'!N19),_xlfn.FORMULATEXT('Weighted Average'!N19),'Weighted Average'!N19))-LEN(SUBSTITUTE(IF(_xlfn.ISFORMULA('Weighted Average'!N19),_xlfn.FORMULATEXT('Weighted Average'!N19),'Weighted Average'!N19),"$",""))&lt;0.5*(LEN(IF(_xlfn.ISFORMULA('#_Weighted Average'!N19),_xlfn.FORMULATEXT('#_Weighted Average'!N19),'#_Weighted Average'!N19))-LEN(SUBSTITUTE(IF(_xlfn.ISFORMULA('#_Weighted Average'!N19),_xlfn.FORMULATEXT('#_Weighted Average'!N19),'#_Weighted Average'!N19),"$",""))),TRUE,FALSE),"MissingAbsMsg",TRUE,"PerfectMsg")</f>
        <v/>
      </c>
      <c r="O19" s="163" t="str">
        <f ca="1">_xlfn.IFS(ISBLANK('Weighted Average'!O19),"",IF(NOT(ISNA('#_Weighted Average'!O19)),IF(ISNA('Weighted Average'!O19),TRUE,FALSE),FALSE),"StuNAMsg",IF(AND(ISNA('#_Weighted Average'!O19),ISNA('Weighted Average'!O19)),TRUE,FALSE),"PerfectMsg",IF(NOT(ISERROR('#_Weighted Average'!O19)),IF(ISERROR('Weighted Average'!O19),TRUE,FALSE),FALSE),"StuErrorMsg",IF(TYPE('#_Weighted Average'!O19)&lt;&gt;TYPE('Weighted Average'!O19),TRUE,FALSE),"WrongTypeMsg",IF(_xlfn.ISFORMULA('#_Weighted Average'!O19),IF(NOT(_xlfn.ISFORMULA('Weighted Average'!O19)),TRUE),FALSE),"MissingFormulaMsg",IF(NOT(AND(ISNUMBER(FIND("[",_xlfn.FORMULATEXT('#_Weighted Average'!O19))),ISNUMBER(FIND("!",_xlfn.FORMULATEXT('#_Weighted Average'!O19))))),AND(ISNUMBER(FIND("[",_xlfn.FORMULATEXT('Weighted Average'!O19))),ISNUMBER(FIND("!",_xlfn.FORMULATEXT('Weighted Average'!O19)))),FALSE),"ExternalRefsMsg",IF(ISNUMBER('#_Weighted Average'!O19),IF(ABS('#_Weighted Average'!O19-'Weighted Average'!O19)&gt;0.00001,TRUE,FALSE),IF('#_Weighted Average'!O19&lt;&gt;'Weighted Average'!O19,TRUE,FALSE)),IF(ISNUMBER('#_Weighted Average'!O19),IF('#_Weighted Average'!O19&gt;'Weighted Average'!O19,"TooLow","TooHigh"),"WrongAnswer"),NOT(_xlfn.ISFORMULA('#_Weighted Average'!O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Average'!O19),_xlfn.FORMULATEXT('Weighted Average'!O19),'Weighted Average'!O19),"9","#"),"8","#"),"7","#"),"6","#"),"5","#"),"4","#"),"3","#"),"2","#"),"1","#"),"0","#"),CHAR(10),""),"$",""),"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Average'!O19),_xlfn.FORMULATEXT('Weighted Average'!O19),'Weighted Average'!O19),"9","#"),"8","#"),"7","#"),"6","#"),"5","#"),"4","#"),"3","#"),"2","#"),"1","#"),"0","#"),CHAR(10),""),"$",""),"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Average'!O19),_xlfn.FORMULATEXT('#_Weighted Average'!O19),'#_Weighted Average'!O19),"9","#"),"8","#"),"7","#"),"6","#"),"5","#"),"4","#"),"3","#"),"2","#"),"1","#"),"0","#"),CHAR(10),""),"$",""),"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Average'!O19),_xlfn.FORMULATEXT('#_Weighted Average'!O19),'#_Weighted Average'!O19),"9","#"),"8","#"),"7","#"),"6","#"),"5","#"),"4","#"),"3","#"),"2","#"),"1","#"),"0","#"),CHAR(10),""),"$","")," ",""),",","@"),"&gt;","@"),"&lt;","@"),"=","@"),")","@"),"(","@"),"^","@"),"/","@"),"+","@"),"*","@"),"-","@"),"@#","")))/2,TRUE,FALSE),"HardCodeMsg",IF(LEN(IF(_xlfn.ISFORMULA('Weighted Average'!O19),_xlfn.FORMULATEXT('Weighted Average'!O19),'Weighted Average'!O19))-LEN(SUBSTITUTE(IF(_xlfn.ISFORMULA('Weighted Average'!O19),_xlfn.FORMULATEXT('Weighted Average'!O19),'Weighted Average'!O19),"""",""))&gt;LEN(IF(_xlfn.ISFORMULA('#_Weighted Average'!O19),_xlfn.FORMULATEXT('#_Weighted Average'!O19),'#_Weighted Average'!O19))-LEN(SUBSTITUTE(IF(_xlfn.ISFORMULA('#_Weighted Average'!O19),_xlfn.FORMULATEXT('#_Weighted Average'!O19),'#_Weighted Average'!O19),"""","")),TRUE,FALSE),"HardQuoteMsg",IF(LEN(IF(_xlfn.ISFORMULA('Weighted Average'!O19),_xlfn.FORMULATEXT('Weighted Average'!O19),'Weighted Average'!O19))-LEN(SUBSTITUTE(IF(_xlfn.ISFORMULA('Weighted Average'!O19),_xlfn.FORMULATEXT('Weighted Average'!O19),'Weighted Average'!O19),"$",""))&lt;0.5*(LEN(IF(_xlfn.ISFORMULA('#_Weighted Average'!O19),_xlfn.FORMULATEXT('#_Weighted Average'!O19),'#_Weighted Average'!O19))-LEN(SUBSTITUTE(IF(_xlfn.ISFORMULA('#_Weighted Average'!O19),_xlfn.FORMULATEXT('#_Weighted Average'!O19),'#_Weighted Average'!O19),"$",""))),TRUE,FALSE),"MissingAbsMsg",TRUE,"PerfectMsg")</f>
        <v/>
      </c>
      <c r="P19" s="162" t="str">
        <f ca="1">_xlfn.IFS(ISBLANK('Weighted Average'!P19),"",IF(NOT(ISNA('#_Weighted Average'!P19)),IF(ISNA('Weighted Average'!P19),TRUE,FALSE),FALSE),"StuNAMsg",IF(AND(ISNA('#_Weighted Average'!P19),ISNA('Weighted Average'!P19)),TRUE,FALSE),"PerfectMsg",IF(NOT(ISERROR('#_Weighted Average'!P19)),IF(ISERROR('Weighted Average'!P19),TRUE,FALSE),FALSE),"StuErrorMsg",IF(TYPE('#_Weighted Average'!P19)&lt;&gt;TYPE('Weighted Average'!P19),TRUE,FALSE),"WrongTypeMsg",IF(_xlfn.ISFORMULA('#_Weighted Average'!P19),IF(NOT(_xlfn.ISFORMULA('Weighted Average'!P19)),TRUE),FALSE),"MissingFormulaMsg",IF(NOT(AND(ISNUMBER(FIND("[",_xlfn.FORMULATEXT('#_Weighted Average'!P19))),ISNUMBER(FIND("!",_xlfn.FORMULATEXT('#_Weighted Average'!P19))))),AND(ISNUMBER(FIND("[",_xlfn.FORMULATEXT('Weighted Average'!P19))),ISNUMBER(FIND("!",_xlfn.FORMULATEXT('Weighted Average'!P19)))),FALSE),"ExternalRefsMsg",IF(ISNUMBER('#_Weighted Average'!P19),IF(ABS('#_Weighted Average'!P19-'Weighted Average'!P19)&gt;0.00001,TRUE,FALSE),IF('#_Weighted Average'!P19&lt;&gt;'Weighted Average'!P19,TRUE,FALSE)),IF(ISNUMBER('#_Weighted Average'!P19),IF('#_Weighted Average'!P19&gt;'Weighted Average'!P19,"TooLow","TooHigh"),"WrongAnswer"),NOT(_xlfn.ISFORMULA('#_Weighted Average'!P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Average'!P19),_xlfn.FORMULATEXT('Weighted Average'!P19),'Weighted Average'!P19),"9","#"),"8","#"),"7","#"),"6","#"),"5","#"),"4","#"),"3","#"),"2","#"),"1","#"),"0","#"),CHAR(10),""),"$",""),"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Average'!P19),_xlfn.FORMULATEXT('Weighted Average'!P19),'Weighted Average'!P19),"9","#"),"8","#"),"7","#"),"6","#"),"5","#"),"4","#"),"3","#"),"2","#"),"1","#"),"0","#"),CHAR(10),""),"$",""),"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Average'!P19),_xlfn.FORMULATEXT('#_Weighted Average'!P19),'#_Weighted Average'!P19),"9","#"),"8","#"),"7","#"),"6","#"),"5","#"),"4","#"),"3","#"),"2","#"),"1","#"),"0","#"),CHAR(10),""),"$",""),"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Average'!P19),_xlfn.FORMULATEXT('#_Weighted Average'!P19),'#_Weighted Average'!P19),"9","#"),"8","#"),"7","#"),"6","#"),"5","#"),"4","#"),"3","#"),"2","#"),"1","#"),"0","#"),CHAR(10),""),"$","")," ",""),",","@"),"&gt;","@"),"&lt;","@"),"=","@"),")","@"),"(","@"),"^","@"),"/","@"),"+","@"),"*","@"),"-","@"),"@#","")))/2,TRUE,FALSE),"HardCodeMsg",IF(LEN(IF(_xlfn.ISFORMULA('Weighted Average'!P19),_xlfn.FORMULATEXT('Weighted Average'!P19),'Weighted Average'!P19))-LEN(SUBSTITUTE(IF(_xlfn.ISFORMULA('Weighted Average'!P19),_xlfn.FORMULATEXT('Weighted Average'!P19),'Weighted Average'!P19),"""",""))&gt;LEN(IF(_xlfn.ISFORMULA('#_Weighted Average'!P19),_xlfn.FORMULATEXT('#_Weighted Average'!P19),'#_Weighted Average'!P19))-LEN(SUBSTITUTE(IF(_xlfn.ISFORMULA('#_Weighted Average'!P19),_xlfn.FORMULATEXT('#_Weighted Average'!P19),'#_Weighted Average'!P19),"""","")),TRUE,FALSE),"HardQuoteMsg",IF(LEN(IF(_xlfn.ISFORMULA('Weighted Average'!P19),_xlfn.FORMULATEXT('Weighted Average'!P19),'Weighted Average'!P19))-LEN(SUBSTITUTE(IF(_xlfn.ISFORMULA('Weighted Average'!P19),_xlfn.FORMULATEXT('Weighted Average'!P19),'Weighted Average'!P19),"$",""))&lt;0.5*(LEN(IF(_xlfn.ISFORMULA('#_Weighted Average'!P19),_xlfn.FORMULATEXT('#_Weighted Average'!P19),'#_Weighted Average'!P19))-LEN(SUBSTITUTE(IF(_xlfn.ISFORMULA('#_Weighted Average'!P19),_xlfn.FORMULATEXT('#_Weighted Average'!P19),'#_Weighted Average'!P19),"$",""))),TRUE,FALSE),"MissingAbsMsg",TRUE,"PerfectMsg")</f>
        <v/>
      </c>
      <c r="Q19" s="163" t="str">
        <f ca="1">_xlfn.IFS(ISBLANK('Weighted Average'!Q19),"",IF(NOT(ISNA('#_Weighted Average'!Q19)),IF(ISNA('Weighted Average'!Q19),TRUE,FALSE),FALSE),"StuNAMsg",IF(AND(ISNA('#_Weighted Average'!Q19),ISNA('Weighted Average'!Q19)),TRUE,FALSE),"PerfectMsg",IF(NOT(ISERROR('#_Weighted Average'!Q19)),IF(ISERROR('Weighted Average'!Q19),TRUE,FALSE),FALSE),"StuErrorMsg",IF(TYPE('#_Weighted Average'!Q19)&lt;&gt;TYPE('Weighted Average'!Q19),TRUE,FALSE),"WrongTypeMsg",IF(_xlfn.ISFORMULA('#_Weighted Average'!Q19),IF(NOT(_xlfn.ISFORMULA('Weighted Average'!Q19)),TRUE),FALSE),"MissingFormulaMsg",IF(NOT(AND(ISNUMBER(FIND("[",_xlfn.FORMULATEXT('#_Weighted Average'!Q19))),ISNUMBER(FIND("!",_xlfn.FORMULATEXT('#_Weighted Average'!Q19))))),AND(ISNUMBER(FIND("[",_xlfn.FORMULATEXT('Weighted Average'!Q19))),ISNUMBER(FIND("!",_xlfn.FORMULATEXT('Weighted Average'!Q19)))),FALSE),"ExternalRefsMsg",IF(ISNUMBER('#_Weighted Average'!Q19),IF(ABS('#_Weighted Average'!Q19-'Weighted Average'!Q19)&gt;0.00001,TRUE,FALSE),IF('#_Weighted Average'!Q19&lt;&gt;'Weighted Average'!Q19,TRUE,FALSE)),IF(ISNUMBER('#_Weighted Average'!Q19),IF('#_Weighted Average'!Q19&gt;'Weighted Average'!Q19,"TooLow","TooHigh"),"WrongAnswer"),NOT(_xlfn.ISFORMULA('#_Weighted Average'!Q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Average'!Q19),_xlfn.FORMULATEXT('Weighted Average'!Q19),'Weighted Average'!Q19),"9","#"),"8","#"),"7","#"),"6","#"),"5","#"),"4","#"),"3","#"),"2","#"),"1","#"),"0","#"),CHAR(10),""),"$",""),"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Average'!Q19),_xlfn.FORMULATEXT('Weighted Average'!Q19),'Weighted Average'!Q19),"9","#"),"8","#"),"7","#"),"6","#"),"5","#"),"4","#"),"3","#"),"2","#"),"1","#"),"0","#"),CHAR(10),""),"$",""),"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Average'!Q19),_xlfn.FORMULATEXT('#_Weighted Average'!Q19),'#_Weighted Average'!Q19),"9","#"),"8","#"),"7","#"),"6","#"),"5","#"),"4","#"),"3","#"),"2","#"),"1","#"),"0","#"),CHAR(10),""),"$",""),"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Average'!Q19),_xlfn.FORMULATEXT('#_Weighted Average'!Q19),'#_Weighted Average'!Q19),"9","#"),"8","#"),"7","#"),"6","#"),"5","#"),"4","#"),"3","#"),"2","#"),"1","#"),"0","#"),CHAR(10),""),"$","")," ",""),",","@"),"&gt;","@"),"&lt;","@"),"=","@"),")","@"),"(","@"),"^","@"),"/","@"),"+","@"),"*","@"),"-","@"),"@#","")))/2,TRUE,FALSE),"HardCodeMsg",IF(LEN(IF(_xlfn.ISFORMULA('Weighted Average'!Q19),_xlfn.FORMULATEXT('Weighted Average'!Q19),'Weighted Average'!Q19))-LEN(SUBSTITUTE(IF(_xlfn.ISFORMULA('Weighted Average'!Q19),_xlfn.FORMULATEXT('Weighted Average'!Q19),'Weighted Average'!Q19),"""",""))&gt;LEN(IF(_xlfn.ISFORMULA('#_Weighted Average'!Q19),_xlfn.FORMULATEXT('#_Weighted Average'!Q19),'#_Weighted Average'!Q19))-LEN(SUBSTITUTE(IF(_xlfn.ISFORMULA('#_Weighted Average'!Q19),_xlfn.FORMULATEXT('#_Weighted Average'!Q19),'#_Weighted Average'!Q19),"""","")),TRUE,FALSE),"HardQuoteMsg",IF(LEN(IF(_xlfn.ISFORMULA('Weighted Average'!Q19),_xlfn.FORMULATEXT('Weighted Average'!Q19),'Weighted Average'!Q19))-LEN(SUBSTITUTE(IF(_xlfn.ISFORMULA('Weighted Average'!Q19),_xlfn.FORMULATEXT('Weighted Average'!Q19),'Weighted Average'!Q19),"$",""))&lt;0.5*(LEN(IF(_xlfn.ISFORMULA('#_Weighted Average'!Q19),_xlfn.FORMULATEXT('#_Weighted Average'!Q19),'#_Weighted Average'!Q19))-LEN(SUBSTITUTE(IF(_xlfn.ISFORMULA('#_Weighted Average'!Q19),_xlfn.FORMULATEXT('#_Weighted Average'!Q19),'#_Weighted Average'!Q19),"$",""))),TRUE,FALSE),"MissingAbsMsg",TRUE,"PerfectMsg")</f>
        <v/>
      </c>
      <c r="R19" s="162" t="str">
        <f ca="1">_xlfn.IFS(ISBLANK('Weighted Average'!R19),"",IF(NOT(ISNA('#_Weighted Average'!R19)),IF(ISNA('Weighted Average'!R19),TRUE,FALSE),FALSE),"StuNAMsg",IF(AND(ISNA('#_Weighted Average'!R19),ISNA('Weighted Average'!R19)),TRUE,FALSE),"PerfectMsg",IF(NOT(ISERROR('#_Weighted Average'!R19)),IF(ISERROR('Weighted Average'!R19),TRUE,FALSE),FALSE),"StuErrorMsg",IF(TYPE('#_Weighted Average'!R19)&lt;&gt;TYPE('Weighted Average'!R19),TRUE,FALSE),"WrongTypeMsg",IF(_xlfn.ISFORMULA('#_Weighted Average'!R19),IF(NOT(_xlfn.ISFORMULA('Weighted Average'!R19)),TRUE),FALSE),"MissingFormulaMsg",IF(NOT(AND(ISNUMBER(FIND("[",_xlfn.FORMULATEXT('#_Weighted Average'!R19))),ISNUMBER(FIND("!",_xlfn.FORMULATEXT('#_Weighted Average'!R19))))),AND(ISNUMBER(FIND("[",_xlfn.FORMULATEXT('Weighted Average'!R19))),ISNUMBER(FIND("!",_xlfn.FORMULATEXT('Weighted Average'!R19)))),FALSE),"ExternalRefsMsg",IF(ISNUMBER('#_Weighted Average'!R19),IF(ABS('#_Weighted Average'!R19-'Weighted Average'!R19)&gt;0.00001,TRUE,FALSE),IF('#_Weighted Average'!R19&lt;&gt;'Weighted Average'!R19,TRUE,FALSE)),IF(ISNUMBER('#_Weighted Average'!R19),IF('#_Weighted Average'!R19&gt;'Weighted Average'!R19,"TooLow","TooHigh"),"WrongAnswer"),NOT(_xlfn.ISFORMULA('#_Weighted Average'!R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Average'!R19),_xlfn.FORMULATEXT('Weighted Average'!R19),'Weighted Average'!R19),"9","#"),"8","#"),"7","#"),"6","#"),"5","#"),"4","#"),"3","#"),"2","#"),"1","#"),"0","#"),CHAR(10),""),"$",""),"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Average'!R19),_xlfn.FORMULATEXT('Weighted Average'!R19),'Weighted Average'!R19),"9","#"),"8","#"),"7","#"),"6","#"),"5","#"),"4","#"),"3","#"),"2","#"),"1","#"),"0","#"),CHAR(10),""),"$",""),"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Average'!R19),_xlfn.FORMULATEXT('#_Weighted Average'!R19),'#_Weighted Average'!R19),"9","#"),"8","#"),"7","#"),"6","#"),"5","#"),"4","#"),"3","#"),"2","#"),"1","#"),"0","#"),CHAR(10),""),"$",""),"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Average'!R19),_xlfn.FORMULATEXT('#_Weighted Average'!R19),'#_Weighted Average'!R19),"9","#"),"8","#"),"7","#"),"6","#"),"5","#"),"4","#"),"3","#"),"2","#"),"1","#"),"0","#"),CHAR(10),""),"$","")," ",""),",","@"),"&gt;","@"),"&lt;","@"),"=","@"),")","@"),"(","@"),"^","@"),"/","@"),"+","@"),"*","@"),"-","@"),"@#","")))/2,TRUE,FALSE),"HardCodeMsg",IF(LEN(IF(_xlfn.ISFORMULA('Weighted Average'!R19),_xlfn.FORMULATEXT('Weighted Average'!R19),'Weighted Average'!R19))-LEN(SUBSTITUTE(IF(_xlfn.ISFORMULA('Weighted Average'!R19),_xlfn.FORMULATEXT('Weighted Average'!R19),'Weighted Average'!R19),"""",""))&gt;LEN(IF(_xlfn.ISFORMULA('#_Weighted Average'!R19),_xlfn.FORMULATEXT('#_Weighted Average'!R19),'#_Weighted Average'!R19))-LEN(SUBSTITUTE(IF(_xlfn.ISFORMULA('#_Weighted Average'!R19),_xlfn.FORMULATEXT('#_Weighted Average'!R19),'#_Weighted Average'!R19),"""","")),TRUE,FALSE),"HardQuoteMsg",IF(LEN(IF(_xlfn.ISFORMULA('Weighted Average'!R19),_xlfn.FORMULATEXT('Weighted Average'!R19),'Weighted Average'!R19))-LEN(SUBSTITUTE(IF(_xlfn.ISFORMULA('Weighted Average'!R19),_xlfn.FORMULATEXT('Weighted Average'!R19),'Weighted Average'!R19),"$",""))&lt;0.5*(LEN(IF(_xlfn.ISFORMULA('#_Weighted Average'!R19),_xlfn.FORMULATEXT('#_Weighted Average'!R19),'#_Weighted Average'!R19))-LEN(SUBSTITUTE(IF(_xlfn.ISFORMULA('#_Weighted Average'!R19),_xlfn.FORMULATEXT('#_Weighted Average'!R19),'#_Weighted Average'!R19),"$",""))),TRUE,FALSE),"MissingAbsMsg",TRUE,"PerfectMsg")</f>
        <v/>
      </c>
      <c r="S19" s="163" t="str">
        <f ca="1">_xlfn.IFS(ISBLANK('Weighted Average'!S19),"",IF(NOT(ISNA('#_Weighted Average'!S19)),IF(ISNA('Weighted Average'!S19),TRUE,FALSE),FALSE),"StuNAMsg",IF(AND(ISNA('#_Weighted Average'!S19),ISNA('Weighted Average'!S19)),TRUE,FALSE),"PerfectMsg",IF(NOT(ISERROR('#_Weighted Average'!S19)),IF(ISERROR('Weighted Average'!S19),TRUE,FALSE),FALSE),"StuErrorMsg",IF(TYPE('#_Weighted Average'!S19)&lt;&gt;TYPE('Weighted Average'!S19),TRUE,FALSE),"WrongTypeMsg",IF(_xlfn.ISFORMULA('#_Weighted Average'!S19),IF(NOT(_xlfn.ISFORMULA('Weighted Average'!S19)),TRUE),FALSE),"MissingFormulaMsg",IF(NOT(AND(ISNUMBER(FIND("[",_xlfn.FORMULATEXT('#_Weighted Average'!S19))),ISNUMBER(FIND("!",_xlfn.FORMULATEXT('#_Weighted Average'!S19))))),AND(ISNUMBER(FIND("[",_xlfn.FORMULATEXT('Weighted Average'!S19))),ISNUMBER(FIND("!",_xlfn.FORMULATEXT('Weighted Average'!S19)))),FALSE),"ExternalRefsMsg",IF(ISNUMBER('#_Weighted Average'!S19),IF(ABS('#_Weighted Average'!S19-'Weighted Average'!S19)&gt;0.00001,TRUE,FALSE),IF('#_Weighted Average'!S19&lt;&gt;'Weighted Average'!S19,TRUE,FALSE)),IF(ISNUMBER('#_Weighted Average'!S19),IF('#_Weighted Average'!S19&gt;'Weighted Average'!S19,"TooLow","TooHigh"),"WrongAnswer"),NOT(_xlfn.ISFORMULA('#_Weighted Average'!S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Average'!S19),_xlfn.FORMULATEXT('Weighted Average'!S19),'Weighted Average'!S19),"9","#"),"8","#"),"7","#"),"6","#"),"5","#"),"4","#"),"3","#"),"2","#"),"1","#"),"0","#"),CHAR(10),""),"$",""),"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Average'!S19),_xlfn.FORMULATEXT('Weighted Average'!S19),'Weighted Average'!S19),"9","#"),"8","#"),"7","#"),"6","#"),"5","#"),"4","#"),"3","#"),"2","#"),"1","#"),"0","#"),CHAR(10),""),"$",""),"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Average'!S19),_xlfn.FORMULATEXT('#_Weighted Average'!S19),'#_Weighted Average'!S19),"9","#"),"8","#"),"7","#"),"6","#"),"5","#"),"4","#"),"3","#"),"2","#"),"1","#"),"0","#"),CHAR(10),""),"$",""),"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Average'!S19),_xlfn.FORMULATEXT('#_Weighted Average'!S19),'#_Weighted Average'!S19),"9","#"),"8","#"),"7","#"),"6","#"),"5","#"),"4","#"),"3","#"),"2","#"),"1","#"),"0","#"),CHAR(10),""),"$","")," ",""),",","@"),"&gt;","@"),"&lt;","@"),"=","@"),")","@"),"(","@"),"^","@"),"/","@"),"+","@"),"*","@"),"-","@"),"@#","")))/2,TRUE,FALSE),"HardCodeMsg",IF(LEN(IF(_xlfn.ISFORMULA('Weighted Average'!S19),_xlfn.FORMULATEXT('Weighted Average'!S19),'Weighted Average'!S19))-LEN(SUBSTITUTE(IF(_xlfn.ISFORMULA('Weighted Average'!S19),_xlfn.FORMULATEXT('Weighted Average'!S19),'Weighted Average'!S19),"""",""))&gt;LEN(IF(_xlfn.ISFORMULA('#_Weighted Average'!S19),_xlfn.FORMULATEXT('#_Weighted Average'!S19),'#_Weighted Average'!S19))-LEN(SUBSTITUTE(IF(_xlfn.ISFORMULA('#_Weighted Average'!S19),_xlfn.FORMULATEXT('#_Weighted Average'!S19),'#_Weighted Average'!S19),"""","")),TRUE,FALSE),"HardQuoteMsg",IF(LEN(IF(_xlfn.ISFORMULA('Weighted Average'!S19),_xlfn.FORMULATEXT('Weighted Average'!S19),'Weighted Average'!S19))-LEN(SUBSTITUTE(IF(_xlfn.ISFORMULA('Weighted Average'!S19),_xlfn.FORMULATEXT('Weighted Average'!S19),'Weighted Average'!S19),"$",""))&lt;0.5*(LEN(IF(_xlfn.ISFORMULA('#_Weighted Average'!S19),_xlfn.FORMULATEXT('#_Weighted Average'!S19),'#_Weighted Average'!S19))-LEN(SUBSTITUTE(IF(_xlfn.ISFORMULA('#_Weighted Average'!S19),_xlfn.FORMULATEXT('#_Weighted Average'!S19),'#_Weighted Average'!S19),"$",""))),TRUE,FALSE),"MissingAbsMsg",TRUE,"PerfectMsg")</f>
        <v/>
      </c>
      <c r="T19" s="164" t="str">
        <f ca="1">_xlfn.IFS(ISBLANK('Weighted Average'!T19),"",IF(NOT(ISNA('#_Weighted Average'!T19)),IF(ISNA('Weighted Average'!T19),TRUE,FALSE),FALSE),"StuNAMsg",IF(AND(ISNA('#_Weighted Average'!T19),ISNA('Weighted Average'!T19)),TRUE,FALSE),"PerfectMsg",IF(NOT(ISERROR('#_Weighted Average'!T19)),IF(ISERROR('Weighted Average'!T19),TRUE,FALSE),FALSE),"StuErrorMsg",IF(TYPE('#_Weighted Average'!T19)&lt;&gt;TYPE('Weighted Average'!T19),TRUE,FALSE),"WrongTypeMsg",IF(_xlfn.ISFORMULA('#_Weighted Average'!T19),IF(NOT(_xlfn.ISFORMULA('Weighted Average'!T19)),TRUE),FALSE),"MissingFormulaMsg",IF(NOT(AND(ISNUMBER(FIND("[",_xlfn.FORMULATEXT('#_Weighted Average'!T19))),ISNUMBER(FIND("!",_xlfn.FORMULATEXT('#_Weighted Average'!T19))))),AND(ISNUMBER(FIND("[",_xlfn.FORMULATEXT('Weighted Average'!T19))),ISNUMBER(FIND("!",_xlfn.FORMULATEXT('Weighted Average'!T19)))),FALSE),"ExternalRefsMsg",IF(ISNUMBER('#_Weighted Average'!T19),IF(ABS('#_Weighted Average'!T19-'Weighted Average'!T19)&gt;0.00001,TRUE,FALSE),IF('#_Weighted Average'!T19&lt;&gt;'Weighted Average'!T19,TRUE,FALSE)),IF(ISNUMBER('#_Weighted Average'!T19),IF('#_Weighted Average'!T19&gt;'Weighted Average'!T19,"TooLow","TooHigh"),"WrongAnswer"),NOT(_xlfn.ISFORMULA('#_Weighted Average'!T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Average'!T19),_xlfn.FORMULATEXT('Weighted Average'!T19),'Weighted Average'!T19),"9","#"),"8","#"),"7","#"),"6","#"),"5","#"),"4","#"),"3","#"),"2","#"),"1","#"),"0","#"),CHAR(10),""),"$",""),"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Average'!T19),_xlfn.FORMULATEXT('Weighted Average'!T19),'Weighted Average'!T19),"9","#"),"8","#"),"7","#"),"6","#"),"5","#"),"4","#"),"3","#"),"2","#"),"1","#"),"0","#"),CHAR(10),""),"$",""),"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Average'!T19),_xlfn.FORMULATEXT('#_Weighted Average'!T19),'#_Weighted Average'!T19),"9","#"),"8","#"),"7","#"),"6","#"),"5","#"),"4","#"),"3","#"),"2","#"),"1","#"),"0","#"),CHAR(10),""),"$",""),"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Average'!T19),_xlfn.FORMULATEXT('#_Weighted Average'!T19),'#_Weighted Average'!T19),"9","#"),"8","#"),"7","#"),"6","#"),"5","#"),"4","#"),"3","#"),"2","#"),"1","#"),"0","#"),CHAR(10),""),"$","")," ",""),",","@"),"&gt;","@"),"&lt;","@"),"=","@"),")","@"),"(","@"),"^","@"),"/","@"),"+","@"),"*","@"),"-","@"),"@#","")))/2,TRUE,FALSE),"HardCodeMsg",IF(LEN(IF(_xlfn.ISFORMULA('Weighted Average'!T19),_xlfn.FORMULATEXT('Weighted Average'!T19),'Weighted Average'!T19))-LEN(SUBSTITUTE(IF(_xlfn.ISFORMULA('Weighted Average'!T19),_xlfn.FORMULATEXT('Weighted Average'!T19),'Weighted Average'!T19),"""",""))&gt;LEN(IF(_xlfn.ISFORMULA('#_Weighted Average'!T19),_xlfn.FORMULATEXT('#_Weighted Average'!T19),'#_Weighted Average'!T19))-LEN(SUBSTITUTE(IF(_xlfn.ISFORMULA('#_Weighted Average'!T19),_xlfn.FORMULATEXT('#_Weighted Average'!T19),'#_Weighted Average'!T19),"""","")),TRUE,FALSE),"HardQuoteMsg",IF(LEN(IF(_xlfn.ISFORMULA('Weighted Average'!T19),_xlfn.FORMULATEXT('Weighted Average'!T19),'Weighted Average'!T19))-LEN(SUBSTITUTE(IF(_xlfn.ISFORMULA('Weighted Average'!T19),_xlfn.FORMULATEXT('Weighted Average'!T19),'Weighted Average'!T19),"$",""))&lt;0.5*(LEN(IF(_xlfn.ISFORMULA('#_Weighted Average'!T19),_xlfn.FORMULATEXT('#_Weighted Average'!T19),'#_Weighted Average'!T19))-LEN(SUBSTITUTE(IF(_xlfn.ISFORMULA('#_Weighted Average'!T19),_xlfn.FORMULATEXT('#_Weighted Average'!T19),'#_Weighted Average'!T19),"$",""))),TRUE,FALSE),"MissingAbsMsg",TRUE,"PerfectMsg")</f>
        <v/>
      </c>
      <c r="U19" s="155" t="str">
        <f ca="1">_xlfn.IFS(ISBLANK('Weighted Average'!U19),"",IF(NOT(ISNA('#_Weighted Average'!U19)),IF(ISNA('Weighted Average'!U19),TRUE,FALSE),FALSE),"StuNAMsg",IF(AND(ISNA('#_Weighted Average'!U19),ISNA('Weighted Average'!U19)),TRUE,FALSE),"PerfectMsg",IF(NOT(ISERROR('#_Weighted Average'!U19)),IF(ISERROR('Weighted Average'!U19),TRUE,FALSE),FALSE),"StuErrorMsg",IF(TYPE('#_Weighted Average'!U19)&lt;&gt;TYPE('Weighted Average'!U19),TRUE,FALSE),"WrongTypeMsg",IF(_xlfn.ISFORMULA('#_Weighted Average'!U19),IF(NOT(_xlfn.ISFORMULA('Weighted Average'!U19)),TRUE),FALSE),"MissingFormulaMsg",IF(NOT(AND(ISNUMBER(FIND("[",_xlfn.FORMULATEXT('#_Weighted Average'!U19))),ISNUMBER(FIND("!",_xlfn.FORMULATEXT('#_Weighted Average'!U19))))),AND(ISNUMBER(FIND("[",_xlfn.FORMULATEXT('Weighted Average'!U19))),ISNUMBER(FIND("!",_xlfn.FORMULATEXT('Weighted Average'!U19)))),FALSE),"ExternalRefsMsg",IF(ISNUMBER('#_Weighted Average'!U19),IF(ABS('#_Weighted Average'!U19-'Weighted Average'!U19)&gt;0.00001,TRUE,FALSE),IF('#_Weighted Average'!U19&lt;&gt;'Weighted Average'!U19,TRUE,FALSE)),IF(ISNUMBER('#_Weighted Average'!U19),IF('#_Weighted Average'!U19&gt;'Weighted Average'!U19,"TooLow","TooHigh"),"WrongAnswer"),NOT(_xlfn.ISFORMULA('#_Weighted Average'!U19)),"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Average'!U19),_xlfn.FORMULATEXT('Weighted Average'!U19),'Weighted Average'!U19),"9","#"),"8","#"),"7","#"),"6","#"),"5","#"),"4","#"),"3","#"),"2","#"),"1","#"),"0","#"),CHAR(10),""),"$",""),"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Average'!U19),_xlfn.FORMULATEXT('Weighted Average'!U19),'Weighted Average'!U19),"9","#"),"8","#"),"7","#"),"6","#"),"5","#"),"4","#"),"3","#"),"2","#"),"1","#"),"0","#"),CHAR(10),""),"$",""),"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Average'!U19),_xlfn.FORMULATEXT('#_Weighted Average'!U19),'#_Weighted Average'!U19),"9","#"),"8","#"),"7","#"),"6","#"),"5","#"),"4","#"),"3","#"),"2","#"),"1","#"),"0","#"),CHAR(10),""),"$",""),"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Average'!U19),_xlfn.FORMULATEXT('#_Weighted Average'!U19),'#_Weighted Average'!U19),"9","#"),"8","#"),"7","#"),"6","#"),"5","#"),"4","#"),"3","#"),"2","#"),"1","#"),"0","#"),CHAR(10),""),"$","")," ",""),",","@"),"&gt;","@"),"&lt;","@"),"=","@"),")","@"),"(","@"),"^","@"),"/","@"),"+","@"),"*","@"),"-","@"),"@#","")))/2,TRUE,FALSE),"HardCodeMsg",IF(LEN(IF(_xlfn.ISFORMULA('Weighted Average'!U19),_xlfn.FORMULATEXT('Weighted Average'!U19),'Weighted Average'!U19))-LEN(SUBSTITUTE(IF(_xlfn.ISFORMULA('Weighted Average'!U19),_xlfn.FORMULATEXT('Weighted Average'!U19),'Weighted Average'!U19),"""",""))&gt;LEN(IF(_xlfn.ISFORMULA('#_Weighted Average'!U19),_xlfn.FORMULATEXT('#_Weighted Average'!U19),'#_Weighted Average'!U19))-LEN(SUBSTITUTE(IF(_xlfn.ISFORMULA('#_Weighted Average'!U19),_xlfn.FORMULATEXT('#_Weighted Average'!U19),'#_Weighted Average'!U19),"""","")),TRUE,FALSE),"HardQuoteMsg",IF(LEN(IF(_xlfn.ISFORMULA('Weighted Average'!U19),_xlfn.FORMULATEXT('Weighted Average'!U19),'Weighted Average'!U19))-LEN(SUBSTITUTE(IF(_xlfn.ISFORMULA('Weighted Average'!U19),_xlfn.FORMULATEXT('Weighted Average'!U19),'Weighted Average'!U19),"$",""))&lt;0.5*(LEN(IF(_xlfn.ISFORMULA('#_Weighted Average'!U19),_xlfn.FORMULATEXT('#_Weighted Average'!U19),'#_Weighted Average'!U19))-LEN(SUBSTITUTE(IF(_xlfn.ISFORMULA('#_Weighted Average'!U19),_xlfn.FORMULATEXT('#_Weighted Average'!U19),'#_Weighted Average'!U19),"$",""))),TRUE,FALSE),"MissingAbsMsg",TRUE,"PerfectMsg")</f>
        <v/>
      </c>
    </row>
    <row r="20" spans="2:21" x14ac:dyDescent="0.15">
      <c r="B20" s="150">
        <v>0</v>
      </c>
      <c r="C20" s="162">
        <v>0</v>
      </c>
      <c r="D20" s="162">
        <v>0</v>
      </c>
      <c r="E20" s="162">
        <v>0</v>
      </c>
      <c r="F20" s="162">
        <v>0</v>
      </c>
      <c r="G20" s="162">
        <v>0</v>
      </c>
      <c r="H20" s="162">
        <v>0</v>
      </c>
      <c r="I20" s="162">
        <v>0</v>
      </c>
      <c r="J20" s="162">
        <v>0</v>
      </c>
      <c r="K20" s="162">
        <v>0</v>
      </c>
      <c r="L20" s="162">
        <v>0</v>
      </c>
      <c r="M20" s="162">
        <v>0</v>
      </c>
      <c r="N20" s="162" t="str">
        <f ca="1">_xlfn.IFS(ISBLANK('Weighted Average'!N20),"",IF(NOT(ISNA('#_Weighted Average'!N20)),IF(ISNA('Weighted Average'!N20),TRUE,FALSE),FALSE),"StuNAMsg",IF(AND(ISNA('#_Weighted Average'!N20),ISNA('Weighted Average'!N20)),TRUE,FALSE),"PerfectMsg",IF(NOT(ISERROR('#_Weighted Average'!N20)),IF(ISERROR('Weighted Average'!N20),TRUE,FALSE),FALSE),"StuErrorMsg",IF(TYPE('#_Weighted Average'!N20)&lt;&gt;TYPE('Weighted Average'!N20),TRUE,FALSE),"WrongTypeMsg",IF(_xlfn.ISFORMULA('#_Weighted Average'!N20),IF(NOT(_xlfn.ISFORMULA('Weighted Average'!N20)),TRUE),FALSE),"MissingFormulaMsg",IF(NOT(AND(ISNUMBER(FIND("[",_xlfn.FORMULATEXT('#_Weighted Average'!N20))),ISNUMBER(FIND("!",_xlfn.FORMULATEXT('#_Weighted Average'!N20))))),AND(ISNUMBER(FIND("[",_xlfn.FORMULATEXT('Weighted Average'!N20))),ISNUMBER(FIND("!",_xlfn.FORMULATEXT('Weighted Average'!N20)))),FALSE),"ExternalRefsMsg",IF(ISNUMBER('#_Weighted Average'!N20),IF(ABS('#_Weighted Average'!N20-'Weighted Average'!N20)&gt;0.00001,TRUE,FALSE),IF('#_Weighted Average'!N20&lt;&gt;'Weighted Average'!N20,TRUE,FALSE)),IF(ISNUMBER('#_Weighted Average'!N20),IF('#_Weighted Average'!N20&gt;'Weighted Average'!N20,"TooLow","TooHigh"),"WrongAnswer"),NOT(_xlfn.ISFORMULA('#_Weighted Average'!N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Average'!N20),_xlfn.FORMULATEXT('Weighted Average'!N20),'Weighted Average'!N20),"9","#"),"8","#"),"7","#"),"6","#"),"5","#"),"4","#"),"3","#"),"2","#"),"1","#"),"0","#"),CHAR(10),""),"$",""),"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Average'!N20),_xlfn.FORMULATEXT('Weighted Average'!N20),'Weighted Average'!N20),"9","#"),"8","#"),"7","#"),"6","#"),"5","#"),"4","#"),"3","#"),"2","#"),"1","#"),"0","#"),CHAR(10),""),"$",""),"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Average'!N20),_xlfn.FORMULATEXT('#_Weighted Average'!N20),'#_Weighted Average'!N20),"9","#"),"8","#"),"7","#"),"6","#"),"5","#"),"4","#"),"3","#"),"2","#"),"1","#"),"0","#"),CHAR(10),""),"$",""),"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Average'!N20),_xlfn.FORMULATEXT('#_Weighted Average'!N20),'#_Weighted Average'!N20),"9","#"),"8","#"),"7","#"),"6","#"),"5","#"),"4","#"),"3","#"),"2","#"),"1","#"),"0","#"),CHAR(10),""),"$","")," ",""),",","@"),"&gt;","@"),"&lt;","@"),"=","@"),")","@"),"(","@"),"^","@"),"/","@"),"+","@"),"*","@"),"-","@"),"@#","")))/2,TRUE,FALSE),"HardCodeMsg",IF(LEN(IF(_xlfn.ISFORMULA('Weighted Average'!N20),_xlfn.FORMULATEXT('Weighted Average'!N20),'Weighted Average'!N20))-LEN(SUBSTITUTE(IF(_xlfn.ISFORMULA('Weighted Average'!N20),_xlfn.FORMULATEXT('Weighted Average'!N20),'Weighted Average'!N20),"""",""))&gt;LEN(IF(_xlfn.ISFORMULA('#_Weighted Average'!N20),_xlfn.FORMULATEXT('#_Weighted Average'!N20),'#_Weighted Average'!N20))-LEN(SUBSTITUTE(IF(_xlfn.ISFORMULA('#_Weighted Average'!N20),_xlfn.FORMULATEXT('#_Weighted Average'!N20),'#_Weighted Average'!N20),"""","")),TRUE,FALSE),"HardQuoteMsg",IF(LEN(IF(_xlfn.ISFORMULA('Weighted Average'!N20),_xlfn.FORMULATEXT('Weighted Average'!N20),'Weighted Average'!N20))-LEN(SUBSTITUTE(IF(_xlfn.ISFORMULA('Weighted Average'!N20),_xlfn.FORMULATEXT('Weighted Average'!N20),'Weighted Average'!N20),"$",""))&lt;0.5*(LEN(IF(_xlfn.ISFORMULA('#_Weighted Average'!N20),_xlfn.FORMULATEXT('#_Weighted Average'!N20),'#_Weighted Average'!N20))-LEN(SUBSTITUTE(IF(_xlfn.ISFORMULA('#_Weighted Average'!N20),_xlfn.FORMULATEXT('#_Weighted Average'!N20),'#_Weighted Average'!N20),"$",""))),TRUE,FALSE),"MissingAbsMsg",TRUE,"PerfectMsg")</f>
        <v/>
      </c>
      <c r="O20" s="163" t="str">
        <f ca="1">_xlfn.IFS(ISBLANK('Weighted Average'!O20),"",IF(NOT(ISNA('#_Weighted Average'!O20)),IF(ISNA('Weighted Average'!O20),TRUE,FALSE),FALSE),"StuNAMsg",IF(AND(ISNA('#_Weighted Average'!O20),ISNA('Weighted Average'!O20)),TRUE,FALSE),"PerfectMsg",IF(NOT(ISERROR('#_Weighted Average'!O20)),IF(ISERROR('Weighted Average'!O20),TRUE,FALSE),FALSE),"StuErrorMsg",IF(TYPE('#_Weighted Average'!O20)&lt;&gt;TYPE('Weighted Average'!O20),TRUE,FALSE),"WrongTypeMsg",IF(_xlfn.ISFORMULA('#_Weighted Average'!O20),IF(NOT(_xlfn.ISFORMULA('Weighted Average'!O20)),TRUE),FALSE),"MissingFormulaMsg",IF(NOT(AND(ISNUMBER(FIND("[",_xlfn.FORMULATEXT('#_Weighted Average'!O20))),ISNUMBER(FIND("!",_xlfn.FORMULATEXT('#_Weighted Average'!O20))))),AND(ISNUMBER(FIND("[",_xlfn.FORMULATEXT('Weighted Average'!O20))),ISNUMBER(FIND("!",_xlfn.FORMULATEXT('Weighted Average'!O20)))),FALSE),"ExternalRefsMsg",IF(ISNUMBER('#_Weighted Average'!O20),IF(ABS('#_Weighted Average'!O20-'Weighted Average'!O20)&gt;0.00001,TRUE,FALSE),IF('#_Weighted Average'!O20&lt;&gt;'Weighted Average'!O20,TRUE,FALSE)),IF(ISNUMBER('#_Weighted Average'!O20),IF('#_Weighted Average'!O20&gt;'Weighted Average'!O20,"TooLow","TooHigh"),"WrongAnswer"),NOT(_xlfn.ISFORMULA('#_Weighted Average'!O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Average'!O20),_xlfn.FORMULATEXT('Weighted Average'!O20),'Weighted Average'!O20),"9","#"),"8","#"),"7","#"),"6","#"),"5","#"),"4","#"),"3","#"),"2","#"),"1","#"),"0","#"),CHAR(10),""),"$",""),"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Average'!O20),_xlfn.FORMULATEXT('Weighted Average'!O20),'Weighted Average'!O20),"9","#"),"8","#"),"7","#"),"6","#"),"5","#"),"4","#"),"3","#"),"2","#"),"1","#"),"0","#"),CHAR(10),""),"$",""),"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Average'!O20),_xlfn.FORMULATEXT('#_Weighted Average'!O20),'#_Weighted Average'!O20),"9","#"),"8","#"),"7","#"),"6","#"),"5","#"),"4","#"),"3","#"),"2","#"),"1","#"),"0","#"),CHAR(10),""),"$",""),"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Average'!O20),_xlfn.FORMULATEXT('#_Weighted Average'!O20),'#_Weighted Average'!O20),"9","#"),"8","#"),"7","#"),"6","#"),"5","#"),"4","#"),"3","#"),"2","#"),"1","#"),"0","#"),CHAR(10),""),"$","")," ",""),",","@"),"&gt;","@"),"&lt;","@"),"=","@"),")","@"),"(","@"),"^","@"),"/","@"),"+","@"),"*","@"),"-","@"),"@#","")))/2,TRUE,FALSE),"HardCodeMsg",IF(LEN(IF(_xlfn.ISFORMULA('Weighted Average'!O20),_xlfn.FORMULATEXT('Weighted Average'!O20),'Weighted Average'!O20))-LEN(SUBSTITUTE(IF(_xlfn.ISFORMULA('Weighted Average'!O20),_xlfn.FORMULATEXT('Weighted Average'!O20),'Weighted Average'!O20),"""",""))&gt;LEN(IF(_xlfn.ISFORMULA('#_Weighted Average'!O20),_xlfn.FORMULATEXT('#_Weighted Average'!O20),'#_Weighted Average'!O20))-LEN(SUBSTITUTE(IF(_xlfn.ISFORMULA('#_Weighted Average'!O20),_xlfn.FORMULATEXT('#_Weighted Average'!O20),'#_Weighted Average'!O20),"""","")),TRUE,FALSE),"HardQuoteMsg",IF(LEN(IF(_xlfn.ISFORMULA('Weighted Average'!O20),_xlfn.FORMULATEXT('Weighted Average'!O20),'Weighted Average'!O20))-LEN(SUBSTITUTE(IF(_xlfn.ISFORMULA('Weighted Average'!O20),_xlfn.FORMULATEXT('Weighted Average'!O20),'Weighted Average'!O20),"$",""))&lt;0.5*(LEN(IF(_xlfn.ISFORMULA('#_Weighted Average'!O20),_xlfn.FORMULATEXT('#_Weighted Average'!O20),'#_Weighted Average'!O20))-LEN(SUBSTITUTE(IF(_xlfn.ISFORMULA('#_Weighted Average'!O20),_xlfn.FORMULATEXT('#_Weighted Average'!O20),'#_Weighted Average'!O20),"$",""))),TRUE,FALSE),"MissingAbsMsg",TRUE,"PerfectMsg")</f>
        <v/>
      </c>
      <c r="P20" s="162" t="str">
        <f ca="1">_xlfn.IFS(ISBLANK('Weighted Average'!P20),"",IF(NOT(ISNA('#_Weighted Average'!P20)),IF(ISNA('Weighted Average'!P20),TRUE,FALSE),FALSE),"StuNAMsg",IF(AND(ISNA('#_Weighted Average'!P20),ISNA('Weighted Average'!P20)),TRUE,FALSE),"PerfectMsg",IF(NOT(ISERROR('#_Weighted Average'!P20)),IF(ISERROR('Weighted Average'!P20),TRUE,FALSE),FALSE),"StuErrorMsg",IF(TYPE('#_Weighted Average'!P20)&lt;&gt;TYPE('Weighted Average'!P20),TRUE,FALSE),"WrongTypeMsg",IF(_xlfn.ISFORMULA('#_Weighted Average'!P20),IF(NOT(_xlfn.ISFORMULA('Weighted Average'!P20)),TRUE),FALSE),"MissingFormulaMsg",IF(NOT(AND(ISNUMBER(FIND("[",_xlfn.FORMULATEXT('#_Weighted Average'!P20))),ISNUMBER(FIND("!",_xlfn.FORMULATEXT('#_Weighted Average'!P20))))),AND(ISNUMBER(FIND("[",_xlfn.FORMULATEXT('Weighted Average'!P20))),ISNUMBER(FIND("!",_xlfn.FORMULATEXT('Weighted Average'!P20)))),FALSE),"ExternalRefsMsg",IF(ISNUMBER('#_Weighted Average'!P20),IF(ABS('#_Weighted Average'!P20-'Weighted Average'!P20)&gt;0.00001,TRUE,FALSE),IF('#_Weighted Average'!P20&lt;&gt;'Weighted Average'!P20,TRUE,FALSE)),IF(ISNUMBER('#_Weighted Average'!P20),IF('#_Weighted Average'!P20&gt;'Weighted Average'!P20,"TooLow","TooHigh"),"WrongAnswer"),NOT(_xlfn.ISFORMULA('#_Weighted Average'!P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Average'!P20),_xlfn.FORMULATEXT('Weighted Average'!P20),'Weighted Average'!P20),"9","#"),"8","#"),"7","#"),"6","#"),"5","#"),"4","#"),"3","#"),"2","#"),"1","#"),"0","#"),CHAR(10),""),"$",""),"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Average'!P20),_xlfn.FORMULATEXT('Weighted Average'!P20),'Weighted Average'!P20),"9","#"),"8","#"),"7","#"),"6","#"),"5","#"),"4","#"),"3","#"),"2","#"),"1","#"),"0","#"),CHAR(10),""),"$",""),"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Average'!P20),_xlfn.FORMULATEXT('#_Weighted Average'!P20),'#_Weighted Average'!P20),"9","#"),"8","#"),"7","#"),"6","#"),"5","#"),"4","#"),"3","#"),"2","#"),"1","#"),"0","#"),CHAR(10),""),"$",""),"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Average'!P20),_xlfn.FORMULATEXT('#_Weighted Average'!P20),'#_Weighted Average'!P20),"9","#"),"8","#"),"7","#"),"6","#"),"5","#"),"4","#"),"3","#"),"2","#"),"1","#"),"0","#"),CHAR(10),""),"$","")," ",""),",","@"),"&gt;","@"),"&lt;","@"),"=","@"),")","@"),"(","@"),"^","@"),"/","@"),"+","@"),"*","@"),"-","@"),"@#","")))/2,TRUE,FALSE),"HardCodeMsg",IF(LEN(IF(_xlfn.ISFORMULA('Weighted Average'!P20),_xlfn.FORMULATEXT('Weighted Average'!P20),'Weighted Average'!P20))-LEN(SUBSTITUTE(IF(_xlfn.ISFORMULA('Weighted Average'!P20),_xlfn.FORMULATEXT('Weighted Average'!P20),'Weighted Average'!P20),"""",""))&gt;LEN(IF(_xlfn.ISFORMULA('#_Weighted Average'!P20),_xlfn.FORMULATEXT('#_Weighted Average'!P20),'#_Weighted Average'!P20))-LEN(SUBSTITUTE(IF(_xlfn.ISFORMULA('#_Weighted Average'!P20),_xlfn.FORMULATEXT('#_Weighted Average'!P20),'#_Weighted Average'!P20),"""","")),TRUE,FALSE),"HardQuoteMsg",IF(LEN(IF(_xlfn.ISFORMULA('Weighted Average'!P20),_xlfn.FORMULATEXT('Weighted Average'!P20),'Weighted Average'!P20))-LEN(SUBSTITUTE(IF(_xlfn.ISFORMULA('Weighted Average'!P20),_xlfn.FORMULATEXT('Weighted Average'!P20),'Weighted Average'!P20),"$",""))&lt;0.5*(LEN(IF(_xlfn.ISFORMULA('#_Weighted Average'!P20),_xlfn.FORMULATEXT('#_Weighted Average'!P20),'#_Weighted Average'!P20))-LEN(SUBSTITUTE(IF(_xlfn.ISFORMULA('#_Weighted Average'!P20),_xlfn.FORMULATEXT('#_Weighted Average'!P20),'#_Weighted Average'!P20),"$",""))),TRUE,FALSE),"MissingAbsMsg",TRUE,"PerfectMsg")</f>
        <v/>
      </c>
      <c r="Q20" s="163" t="str">
        <f ca="1">_xlfn.IFS(ISBLANK('Weighted Average'!Q20),"",IF(NOT(ISNA('#_Weighted Average'!Q20)),IF(ISNA('Weighted Average'!Q20),TRUE,FALSE),FALSE),"StuNAMsg",IF(AND(ISNA('#_Weighted Average'!Q20),ISNA('Weighted Average'!Q20)),TRUE,FALSE),"PerfectMsg",IF(NOT(ISERROR('#_Weighted Average'!Q20)),IF(ISERROR('Weighted Average'!Q20),TRUE,FALSE),FALSE),"StuErrorMsg",IF(TYPE('#_Weighted Average'!Q20)&lt;&gt;TYPE('Weighted Average'!Q20),TRUE,FALSE),"WrongTypeMsg",IF(_xlfn.ISFORMULA('#_Weighted Average'!Q20),IF(NOT(_xlfn.ISFORMULA('Weighted Average'!Q20)),TRUE),FALSE),"MissingFormulaMsg",IF(NOT(AND(ISNUMBER(FIND("[",_xlfn.FORMULATEXT('#_Weighted Average'!Q20))),ISNUMBER(FIND("!",_xlfn.FORMULATEXT('#_Weighted Average'!Q20))))),AND(ISNUMBER(FIND("[",_xlfn.FORMULATEXT('Weighted Average'!Q20))),ISNUMBER(FIND("!",_xlfn.FORMULATEXT('Weighted Average'!Q20)))),FALSE),"ExternalRefsMsg",IF(ISNUMBER('#_Weighted Average'!Q20),IF(ABS('#_Weighted Average'!Q20-'Weighted Average'!Q20)&gt;0.00001,TRUE,FALSE),IF('#_Weighted Average'!Q20&lt;&gt;'Weighted Average'!Q20,TRUE,FALSE)),IF(ISNUMBER('#_Weighted Average'!Q20),IF('#_Weighted Average'!Q20&gt;'Weighted Average'!Q20,"TooLow","TooHigh"),"WrongAnswer"),NOT(_xlfn.ISFORMULA('#_Weighted Average'!Q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Average'!Q20),_xlfn.FORMULATEXT('Weighted Average'!Q20),'Weighted Average'!Q20),"9","#"),"8","#"),"7","#"),"6","#"),"5","#"),"4","#"),"3","#"),"2","#"),"1","#"),"0","#"),CHAR(10),""),"$",""),"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Average'!Q20),_xlfn.FORMULATEXT('Weighted Average'!Q20),'Weighted Average'!Q20),"9","#"),"8","#"),"7","#"),"6","#"),"5","#"),"4","#"),"3","#"),"2","#"),"1","#"),"0","#"),CHAR(10),""),"$",""),"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Average'!Q20),_xlfn.FORMULATEXT('#_Weighted Average'!Q20),'#_Weighted Average'!Q20),"9","#"),"8","#"),"7","#"),"6","#"),"5","#"),"4","#"),"3","#"),"2","#"),"1","#"),"0","#"),CHAR(10),""),"$",""),"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Average'!Q20),_xlfn.FORMULATEXT('#_Weighted Average'!Q20),'#_Weighted Average'!Q20),"9","#"),"8","#"),"7","#"),"6","#"),"5","#"),"4","#"),"3","#"),"2","#"),"1","#"),"0","#"),CHAR(10),""),"$","")," ",""),",","@"),"&gt;","@"),"&lt;","@"),"=","@"),")","@"),"(","@"),"^","@"),"/","@"),"+","@"),"*","@"),"-","@"),"@#","")))/2,TRUE,FALSE),"HardCodeMsg",IF(LEN(IF(_xlfn.ISFORMULA('Weighted Average'!Q20),_xlfn.FORMULATEXT('Weighted Average'!Q20),'Weighted Average'!Q20))-LEN(SUBSTITUTE(IF(_xlfn.ISFORMULA('Weighted Average'!Q20),_xlfn.FORMULATEXT('Weighted Average'!Q20),'Weighted Average'!Q20),"""",""))&gt;LEN(IF(_xlfn.ISFORMULA('#_Weighted Average'!Q20),_xlfn.FORMULATEXT('#_Weighted Average'!Q20),'#_Weighted Average'!Q20))-LEN(SUBSTITUTE(IF(_xlfn.ISFORMULA('#_Weighted Average'!Q20),_xlfn.FORMULATEXT('#_Weighted Average'!Q20),'#_Weighted Average'!Q20),"""","")),TRUE,FALSE),"HardQuoteMsg",IF(LEN(IF(_xlfn.ISFORMULA('Weighted Average'!Q20),_xlfn.FORMULATEXT('Weighted Average'!Q20),'Weighted Average'!Q20))-LEN(SUBSTITUTE(IF(_xlfn.ISFORMULA('Weighted Average'!Q20),_xlfn.FORMULATEXT('Weighted Average'!Q20),'Weighted Average'!Q20),"$",""))&lt;0.5*(LEN(IF(_xlfn.ISFORMULA('#_Weighted Average'!Q20),_xlfn.FORMULATEXT('#_Weighted Average'!Q20),'#_Weighted Average'!Q20))-LEN(SUBSTITUTE(IF(_xlfn.ISFORMULA('#_Weighted Average'!Q20),_xlfn.FORMULATEXT('#_Weighted Average'!Q20),'#_Weighted Average'!Q20),"$",""))),TRUE,FALSE),"MissingAbsMsg",TRUE,"PerfectMsg")</f>
        <v/>
      </c>
      <c r="R20" s="162" t="str">
        <f ca="1">_xlfn.IFS(ISBLANK('Weighted Average'!R20),"",IF(NOT(ISNA('#_Weighted Average'!R20)),IF(ISNA('Weighted Average'!R20),TRUE,FALSE),FALSE),"StuNAMsg",IF(AND(ISNA('#_Weighted Average'!R20),ISNA('Weighted Average'!R20)),TRUE,FALSE),"PerfectMsg",IF(NOT(ISERROR('#_Weighted Average'!R20)),IF(ISERROR('Weighted Average'!R20),TRUE,FALSE),FALSE),"StuErrorMsg",IF(TYPE('#_Weighted Average'!R20)&lt;&gt;TYPE('Weighted Average'!R20),TRUE,FALSE),"WrongTypeMsg",IF(_xlfn.ISFORMULA('#_Weighted Average'!R20),IF(NOT(_xlfn.ISFORMULA('Weighted Average'!R20)),TRUE),FALSE),"MissingFormulaMsg",IF(NOT(AND(ISNUMBER(FIND("[",_xlfn.FORMULATEXT('#_Weighted Average'!R20))),ISNUMBER(FIND("!",_xlfn.FORMULATEXT('#_Weighted Average'!R20))))),AND(ISNUMBER(FIND("[",_xlfn.FORMULATEXT('Weighted Average'!R20))),ISNUMBER(FIND("!",_xlfn.FORMULATEXT('Weighted Average'!R20)))),FALSE),"ExternalRefsMsg",IF(ISNUMBER('#_Weighted Average'!R20),IF(ABS('#_Weighted Average'!R20-'Weighted Average'!R20)&gt;0.00001,TRUE,FALSE),IF('#_Weighted Average'!R20&lt;&gt;'Weighted Average'!R20,TRUE,FALSE)),IF(ISNUMBER('#_Weighted Average'!R20),IF('#_Weighted Average'!R20&gt;'Weighted Average'!R20,"TooLow","TooHigh"),"WrongAnswer"),NOT(_xlfn.ISFORMULA('#_Weighted Average'!R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Average'!R20),_xlfn.FORMULATEXT('Weighted Average'!R20),'Weighted Average'!R20),"9","#"),"8","#"),"7","#"),"6","#"),"5","#"),"4","#"),"3","#"),"2","#"),"1","#"),"0","#"),CHAR(10),""),"$",""),"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Average'!R20),_xlfn.FORMULATEXT('Weighted Average'!R20),'Weighted Average'!R20),"9","#"),"8","#"),"7","#"),"6","#"),"5","#"),"4","#"),"3","#"),"2","#"),"1","#"),"0","#"),CHAR(10),""),"$",""),"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Average'!R20),_xlfn.FORMULATEXT('#_Weighted Average'!R20),'#_Weighted Average'!R20),"9","#"),"8","#"),"7","#"),"6","#"),"5","#"),"4","#"),"3","#"),"2","#"),"1","#"),"0","#"),CHAR(10),""),"$",""),"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Average'!R20),_xlfn.FORMULATEXT('#_Weighted Average'!R20),'#_Weighted Average'!R20),"9","#"),"8","#"),"7","#"),"6","#"),"5","#"),"4","#"),"3","#"),"2","#"),"1","#"),"0","#"),CHAR(10),""),"$","")," ",""),",","@"),"&gt;","@"),"&lt;","@"),"=","@"),")","@"),"(","@"),"^","@"),"/","@"),"+","@"),"*","@"),"-","@"),"@#","")))/2,TRUE,FALSE),"HardCodeMsg",IF(LEN(IF(_xlfn.ISFORMULA('Weighted Average'!R20),_xlfn.FORMULATEXT('Weighted Average'!R20),'Weighted Average'!R20))-LEN(SUBSTITUTE(IF(_xlfn.ISFORMULA('Weighted Average'!R20),_xlfn.FORMULATEXT('Weighted Average'!R20),'Weighted Average'!R20),"""",""))&gt;LEN(IF(_xlfn.ISFORMULA('#_Weighted Average'!R20),_xlfn.FORMULATEXT('#_Weighted Average'!R20),'#_Weighted Average'!R20))-LEN(SUBSTITUTE(IF(_xlfn.ISFORMULA('#_Weighted Average'!R20),_xlfn.FORMULATEXT('#_Weighted Average'!R20),'#_Weighted Average'!R20),"""","")),TRUE,FALSE),"HardQuoteMsg",IF(LEN(IF(_xlfn.ISFORMULA('Weighted Average'!R20),_xlfn.FORMULATEXT('Weighted Average'!R20),'Weighted Average'!R20))-LEN(SUBSTITUTE(IF(_xlfn.ISFORMULA('Weighted Average'!R20),_xlfn.FORMULATEXT('Weighted Average'!R20),'Weighted Average'!R20),"$",""))&lt;0.5*(LEN(IF(_xlfn.ISFORMULA('#_Weighted Average'!R20),_xlfn.FORMULATEXT('#_Weighted Average'!R20),'#_Weighted Average'!R20))-LEN(SUBSTITUTE(IF(_xlfn.ISFORMULA('#_Weighted Average'!R20),_xlfn.FORMULATEXT('#_Weighted Average'!R20),'#_Weighted Average'!R20),"$",""))),TRUE,FALSE),"MissingAbsMsg",TRUE,"PerfectMsg")</f>
        <v/>
      </c>
      <c r="S20" s="163" t="str">
        <f ca="1">_xlfn.IFS(ISBLANK('Weighted Average'!S20),"",IF(NOT(ISNA('#_Weighted Average'!S20)),IF(ISNA('Weighted Average'!S20),TRUE,FALSE),FALSE),"StuNAMsg",IF(AND(ISNA('#_Weighted Average'!S20),ISNA('Weighted Average'!S20)),TRUE,FALSE),"PerfectMsg",IF(NOT(ISERROR('#_Weighted Average'!S20)),IF(ISERROR('Weighted Average'!S20),TRUE,FALSE),FALSE),"StuErrorMsg",IF(TYPE('#_Weighted Average'!S20)&lt;&gt;TYPE('Weighted Average'!S20),TRUE,FALSE),"WrongTypeMsg",IF(_xlfn.ISFORMULA('#_Weighted Average'!S20),IF(NOT(_xlfn.ISFORMULA('Weighted Average'!S20)),TRUE),FALSE),"MissingFormulaMsg",IF(NOT(AND(ISNUMBER(FIND("[",_xlfn.FORMULATEXT('#_Weighted Average'!S20))),ISNUMBER(FIND("!",_xlfn.FORMULATEXT('#_Weighted Average'!S20))))),AND(ISNUMBER(FIND("[",_xlfn.FORMULATEXT('Weighted Average'!S20))),ISNUMBER(FIND("!",_xlfn.FORMULATEXT('Weighted Average'!S20)))),FALSE),"ExternalRefsMsg",IF(ISNUMBER('#_Weighted Average'!S20),IF(ABS('#_Weighted Average'!S20-'Weighted Average'!S20)&gt;0.00001,TRUE,FALSE),IF('#_Weighted Average'!S20&lt;&gt;'Weighted Average'!S20,TRUE,FALSE)),IF(ISNUMBER('#_Weighted Average'!S20),IF('#_Weighted Average'!S20&gt;'Weighted Average'!S20,"TooLow","TooHigh"),"WrongAnswer"),NOT(_xlfn.ISFORMULA('#_Weighted Average'!S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Average'!S20),_xlfn.FORMULATEXT('Weighted Average'!S20),'Weighted Average'!S20),"9","#"),"8","#"),"7","#"),"6","#"),"5","#"),"4","#"),"3","#"),"2","#"),"1","#"),"0","#"),CHAR(10),""),"$",""),"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Average'!S20),_xlfn.FORMULATEXT('Weighted Average'!S20),'Weighted Average'!S20),"9","#"),"8","#"),"7","#"),"6","#"),"5","#"),"4","#"),"3","#"),"2","#"),"1","#"),"0","#"),CHAR(10),""),"$",""),"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Average'!S20),_xlfn.FORMULATEXT('#_Weighted Average'!S20),'#_Weighted Average'!S20),"9","#"),"8","#"),"7","#"),"6","#"),"5","#"),"4","#"),"3","#"),"2","#"),"1","#"),"0","#"),CHAR(10),""),"$",""),"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Average'!S20),_xlfn.FORMULATEXT('#_Weighted Average'!S20),'#_Weighted Average'!S20),"9","#"),"8","#"),"7","#"),"6","#"),"5","#"),"4","#"),"3","#"),"2","#"),"1","#"),"0","#"),CHAR(10),""),"$","")," ",""),",","@"),"&gt;","@"),"&lt;","@"),"=","@"),")","@"),"(","@"),"^","@"),"/","@"),"+","@"),"*","@"),"-","@"),"@#","")))/2,TRUE,FALSE),"HardCodeMsg",IF(LEN(IF(_xlfn.ISFORMULA('Weighted Average'!S20),_xlfn.FORMULATEXT('Weighted Average'!S20),'Weighted Average'!S20))-LEN(SUBSTITUTE(IF(_xlfn.ISFORMULA('Weighted Average'!S20),_xlfn.FORMULATEXT('Weighted Average'!S20),'Weighted Average'!S20),"""",""))&gt;LEN(IF(_xlfn.ISFORMULA('#_Weighted Average'!S20),_xlfn.FORMULATEXT('#_Weighted Average'!S20),'#_Weighted Average'!S20))-LEN(SUBSTITUTE(IF(_xlfn.ISFORMULA('#_Weighted Average'!S20),_xlfn.FORMULATEXT('#_Weighted Average'!S20),'#_Weighted Average'!S20),"""","")),TRUE,FALSE),"HardQuoteMsg",IF(LEN(IF(_xlfn.ISFORMULA('Weighted Average'!S20),_xlfn.FORMULATEXT('Weighted Average'!S20),'Weighted Average'!S20))-LEN(SUBSTITUTE(IF(_xlfn.ISFORMULA('Weighted Average'!S20),_xlfn.FORMULATEXT('Weighted Average'!S20),'Weighted Average'!S20),"$",""))&lt;0.5*(LEN(IF(_xlfn.ISFORMULA('#_Weighted Average'!S20),_xlfn.FORMULATEXT('#_Weighted Average'!S20),'#_Weighted Average'!S20))-LEN(SUBSTITUTE(IF(_xlfn.ISFORMULA('#_Weighted Average'!S20),_xlfn.FORMULATEXT('#_Weighted Average'!S20),'#_Weighted Average'!S20),"$",""))),TRUE,FALSE),"MissingAbsMsg",TRUE,"PerfectMsg")</f>
        <v/>
      </c>
      <c r="T20" s="164" t="str">
        <f ca="1">_xlfn.IFS(ISBLANK('Weighted Average'!T20),"",IF(NOT(ISNA('#_Weighted Average'!T20)),IF(ISNA('Weighted Average'!T20),TRUE,FALSE),FALSE),"StuNAMsg",IF(AND(ISNA('#_Weighted Average'!T20),ISNA('Weighted Average'!T20)),TRUE,FALSE),"PerfectMsg",IF(NOT(ISERROR('#_Weighted Average'!T20)),IF(ISERROR('Weighted Average'!T20),TRUE,FALSE),FALSE),"StuErrorMsg",IF(TYPE('#_Weighted Average'!T20)&lt;&gt;TYPE('Weighted Average'!T20),TRUE,FALSE),"WrongTypeMsg",IF(_xlfn.ISFORMULA('#_Weighted Average'!T20),IF(NOT(_xlfn.ISFORMULA('Weighted Average'!T20)),TRUE),FALSE),"MissingFormulaMsg",IF(NOT(AND(ISNUMBER(FIND("[",_xlfn.FORMULATEXT('#_Weighted Average'!T20))),ISNUMBER(FIND("!",_xlfn.FORMULATEXT('#_Weighted Average'!T20))))),AND(ISNUMBER(FIND("[",_xlfn.FORMULATEXT('Weighted Average'!T20))),ISNUMBER(FIND("!",_xlfn.FORMULATEXT('Weighted Average'!T20)))),FALSE),"ExternalRefsMsg",IF(ISNUMBER('#_Weighted Average'!T20),IF(ABS('#_Weighted Average'!T20-'Weighted Average'!T20)&gt;0.00001,TRUE,FALSE),IF('#_Weighted Average'!T20&lt;&gt;'Weighted Average'!T20,TRUE,FALSE)),IF(ISNUMBER('#_Weighted Average'!T20),IF('#_Weighted Average'!T20&gt;'Weighted Average'!T20,"TooLow","TooHigh"),"WrongAnswer"),NOT(_xlfn.ISFORMULA('#_Weighted Average'!T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Average'!T20),_xlfn.FORMULATEXT('Weighted Average'!T20),'Weighted Average'!T20),"9","#"),"8","#"),"7","#"),"6","#"),"5","#"),"4","#"),"3","#"),"2","#"),"1","#"),"0","#"),CHAR(10),""),"$",""),"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Average'!T20),_xlfn.FORMULATEXT('Weighted Average'!T20),'Weighted Average'!T20),"9","#"),"8","#"),"7","#"),"6","#"),"5","#"),"4","#"),"3","#"),"2","#"),"1","#"),"0","#"),CHAR(10),""),"$",""),"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Average'!T20),_xlfn.FORMULATEXT('#_Weighted Average'!T20),'#_Weighted Average'!T20),"9","#"),"8","#"),"7","#"),"6","#"),"5","#"),"4","#"),"3","#"),"2","#"),"1","#"),"0","#"),CHAR(10),""),"$",""),"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Average'!T20),_xlfn.FORMULATEXT('#_Weighted Average'!T20),'#_Weighted Average'!T20),"9","#"),"8","#"),"7","#"),"6","#"),"5","#"),"4","#"),"3","#"),"2","#"),"1","#"),"0","#"),CHAR(10),""),"$","")," ",""),",","@"),"&gt;","@"),"&lt;","@"),"=","@"),")","@"),"(","@"),"^","@"),"/","@"),"+","@"),"*","@"),"-","@"),"@#","")))/2,TRUE,FALSE),"HardCodeMsg",IF(LEN(IF(_xlfn.ISFORMULA('Weighted Average'!T20),_xlfn.FORMULATEXT('Weighted Average'!T20),'Weighted Average'!T20))-LEN(SUBSTITUTE(IF(_xlfn.ISFORMULA('Weighted Average'!T20),_xlfn.FORMULATEXT('Weighted Average'!T20),'Weighted Average'!T20),"""",""))&gt;LEN(IF(_xlfn.ISFORMULA('#_Weighted Average'!T20),_xlfn.FORMULATEXT('#_Weighted Average'!T20),'#_Weighted Average'!T20))-LEN(SUBSTITUTE(IF(_xlfn.ISFORMULA('#_Weighted Average'!T20),_xlfn.FORMULATEXT('#_Weighted Average'!T20),'#_Weighted Average'!T20),"""","")),TRUE,FALSE),"HardQuoteMsg",IF(LEN(IF(_xlfn.ISFORMULA('Weighted Average'!T20),_xlfn.FORMULATEXT('Weighted Average'!T20),'Weighted Average'!T20))-LEN(SUBSTITUTE(IF(_xlfn.ISFORMULA('Weighted Average'!T20),_xlfn.FORMULATEXT('Weighted Average'!T20),'Weighted Average'!T20),"$",""))&lt;0.5*(LEN(IF(_xlfn.ISFORMULA('#_Weighted Average'!T20),_xlfn.FORMULATEXT('#_Weighted Average'!T20),'#_Weighted Average'!T20))-LEN(SUBSTITUTE(IF(_xlfn.ISFORMULA('#_Weighted Average'!T20),_xlfn.FORMULATEXT('#_Weighted Average'!T20),'#_Weighted Average'!T20),"$",""))),TRUE,FALSE),"MissingAbsMsg",TRUE,"PerfectMsg")</f>
        <v/>
      </c>
      <c r="U20" s="155" t="str">
        <f ca="1">_xlfn.IFS(ISBLANK('Weighted Average'!U20),"",IF(NOT(ISNA('#_Weighted Average'!U20)),IF(ISNA('Weighted Average'!U20),TRUE,FALSE),FALSE),"StuNAMsg",IF(AND(ISNA('#_Weighted Average'!U20),ISNA('Weighted Average'!U20)),TRUE,FALSE),"PerfectMsg",IF(NOT(ISERROR('#_Weighted Average'!U20)),IF(ISERROR('Weighted Average'!U20),TRUE,FALSE),FALSE),"StuErrorMsg",IF(TYPE('#_Weighted Average'!U20)&lt;&gt;TYPE('Weighted Average'!U20),TRUE,FALSE),"WrongTypeMsg",IF(_xlfn.ISFORMULA('#_Weighted Average'!U20),IF(NOT(_xlfn.ISFORMULA('Weighted Average'!U20)),TRUE),FALSE),"MissingFormulaMsg",IF(NOT(AND(ISNUMBER(FIND("[",_xlfn.FORMULATEXT('#_Weighted Average'!U20))),ISNUMBER(FIND("!",_xlfn.FORMULATEXT('#_Weighted Average'!U20))))),AND(ISNUMBER(FIND("[",_xlfn.FORMULATEXT('Weighted Average'!U20))),ISNUMBER(FIND("!",_xlfn.FORMULATEXT('Weighted Average'!U20)))),FALSE),"ExternalRefsMsg",IF(ISNUMBER('#_Weighted Average'!U20),IF(ABS('#_Weighted Average'!U20-'Weighted Average'!U20)&gt;0.00001,TRUE,FALSE),IF('#_Weighted Average'!U20&lt;&gt;'Weighted Average'!U20,TRUE,FALSE)),IF(ISNUMBER('#_Weighted Average'!U20),IF('#_Weighted Average'!U20&gt;'Weighted Average'!U20,"TooLow","TooHigh"),"WrongAnswer"),NOT(_xlfn.ISFORMULA('#_Weighted Average'!U20)),"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Average'!U20),_xlfn.FORMULATEXT('Weighted Average'!U20),'Weighted Average'!U20),"9","#"),"8","#"),"7","#"),"6","#"),"5","#"),"4","#"),"3","#"),"2","#"),"1","#"),"0","#"),CHAR(10),""),"$",""),"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Average'!U20),_xlfn.FORMULATEXT('Weighted Average'!U20),'Weighted Average'!U20),"9","#"),"8","#"),"7","#"),"6","#"),"5","#"),"4","#"),"3","#"),"2","#"),"1","#"),"0","#"),CHAR(10),""),"$",""),"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Average'!U20),_xlfn.FORMULATEXT('#_Weighted Average'!U20),'#_Weighted Average'!U20),"9","#"),"8","#"),"7","#"),"6","#"),"5","#"),"4","#"),"3","#"),"2","#"),"1","#"),"0","#"),CHAR(10),""),"$",""),"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Average'!U20),_xlfn.FORMULATEXT('#_Weighted Average'!U20),'#_Weighted Average'!U20),"9","#"),"8","#"),"7","#"),"6","#"),"5","#"),"4","#"),"3","#"),"2","#"),"1","#"),"0","#"),CHAR(10),""),"$","")," ",""),",","@"),"&gt;","@"),"&lt;","@"),"=","@"),")","@"),"(","@"),"^","@"),"/","@"),"+","@"),"*","@"),"-","@"),"@#","")))/2,TRUE,FALSE),"HardCodeMsg",IF(LEN(IF(_xlfn.ISFORMULA('Weighted Average'!U20),_xlfn.FORMULATEXT('Weighted Average'!U20),'Weighted Average'!U20))-LEN(SUBSTITUTE(IF(_xlfn.ISFORMULA('Weighted Average'!U20),_xlfn.FORMULATEXT('Weighted Average'!U20),'Weighted Average'!U20),"""",""))&gt;LEN(IF(_xlfn.ISFORMULA('#_Weighted Average'!U20),_xlfn.FORMULATEXT('#_Weighted Average'!U20),'#_Weighted Average'!U20))-LEN(SUBSTITUTE(IF(_xlfn.ISFORMULA('#_Weighted Average'!U20),_xlfn.FORMULATEXT('#_Weighted Average'!U20),'#_Weighted Average'!U20),"""","")),TRUE,FALSE),"HardQuoteMsg",IF(LEN(IF(_xlfn.ISFORMULA('Weighted Average'!U20),_xlfn.FORMULATEXT('Weighted Average'!U20),'Weighted Average'!U20))-LEN(SUBSTITUTE(IF(_xlfn.ISFORMULA('Weighted Average'!U20),_xlfn.FORMULATEXT('Weighted Average'!U20),'Weighted Average'!U20),"$",""))&lt;0.5*(LEN(IF(_xlfn.ISFORMULA('#_Weighted Average'!U20),_xlfn.FORMULATEXT('#_Weighted Average'!U20),'#_Weighted Average'!U20))-LEN(SUBSTITUTE(IF(_xlfn.ISFORMULA('#_Weighted Average'!U20),_xlfn.FORMULATEXT('#_Weighted Average'!U20),'#_Weighted Average'!U20),"$",""))),TRUE,FALSE),"MissingAbsMsg",TRUE,"PerfectMsg")</f>
        <v/>
      </c>
    </row>
    <row r="21" spans="2:21" x14ac:dyDescent="0.15">
      <c r="B21" s="150">
        <v>0</v>
      </c>
      <c r="C21" s="162">
        <v>0</v>
      </c>
      <c r="D21" s="162">
        <v>0</v>
      </c>
      <c r="E21" s="162">
        <v>0</v>
      </c>
      <c r="F21" s="162">
        <v>0</v>
      </c>
      <c r="G21" s="162">
        <v>0</v>
      </c>
      <c r="H21" s="162">
        <v>0</v>
      </c>
      <c r="I21" s="162">
        <v>0</v>
      </c>
      <c r="J21" s="162">
        <v>0</v>
      </c>
      <c r="K21" s="162">
        <v>0</v>
      </c>
      <c r="L21" s="162">
        <v>0</v>
      </c>
      <c r="M21" s="162">
        <v>0</v>
      </c>
      <c r="N21" s="162" t="str">
        <f ca="1">_xlfn.IFS(ISBLANK('Weighted Average'!N21),"",IF(NOT(ISNA('#_Weighted Average'!N21)),IF(ISNA('Weighted Average'!N21),TRUE,FALSE),FALSE),"StuNAMsg",IF(AND(ISNA('#_Weighted Average'!N21),ISNA('Weighted Average'!N21)),TRUE,FALSE),"PerfectMsg",IF(NOT(ISERROR('#_Weighted Average'!N21)),IF(ISERROR('Weighted Average'!N21),TRUE,FALSE),FALSE),"StuErrorMsg",IF(TYPE('#_Weighted Average'!N21)&lt;&gt;TYPE('Weighted Average'!N21),TRUE,FALSE),"WrongTypeMsg",IF(_xlfn.ISFORMULA('#_Weighted Average'!N21),IF(NOT(_xlfn.ISFORMULA('Weighted Average'!N21)),TRUE),FALSE),"MissingFormulaMsg",IF(NOT(AND(ISNUMBER(FIND("[",_xlfn.FORMULATEXT('#_Weighted Average'!N21))),ISNUMBER(FIND("!",_xlfn.FORMULATEXT('#_Weighted Average'!N21))))),AND(ISNUMBER(FIND("[",_xlfn.FORMULATEXT('Weighted Average'!N21))),ISNUMBER(FIND("!",_xlfn.FORMULATEXT('Weighted Average'!N21)))),FALSE),"ExternalRefsMsg",IF(ISNUMBER('#_Weighted Average'!N21),IF(ABS('#_Weighted Average'!N21-'Weighted Average'!N21)&gt;0.00001,TRUE,FALSE),IF('#_Weighted Average'!N21&lt;&gt;'Weighted Average'!N21,TRUE,FALSE)),IF(ISNUMBER('#_Weighted Average'!N21),IF('#_Weighted Average'!N21&gt;'Weighted Average'!N21,"TooLow","TooHigh"),"WrongAnswer"),NOT(_xlfn.ISFORMULA('#_Weighted Average'!N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Average'!N21),_xlfn.FORMULATEXT('Weighted Average'!N21),'Weighted Average'!N21),"9","#"),"8","#"),"7","#"),"6","#"),"5","#"),"4","#"),"3","#"),"2","#"),"1","#"),"0","#"),CHAR(10),""),"$",""),"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Average'!N21),_xlfn.FORMULATEXT('Weighted Average'!N21),'Weighted Average'!N21),"9","#"),"8","#"),"7","#"),"6","#"),"5","#"),"4","#"),"3","#"),"2","#"),"1","#"),"0","#"),CHAR(10),""),"$",""),"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Average'!N21),_xlfn.FORMULATEXT('#_Weighted Average'!N21),'#_Weighted Average'!N21),"9","#"),"8","#"),"7","#"),"6","#"),"5","#"),"4","#"),"3","#"),"2","#"),"1","#"),"0","#"),CHAR(10),""),"$",""),"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Average'!N21),_xlfn.FORMULATEXT('#_Weighted Average'!N21),'#_Weighted Average'!N21),"9","#"),"8","#"),"7","#"),"6","#"),"5","#"),"4","#"),"3","#"),"2","#"),"1","#"),"0","#"),CHAR(10),""),"$","")," ",""),",","@"),"&gt;","@"),"&lt;","@"),"=","@"),")","@"),"(","@"),"^","@"),"/","@"),"+","@"),"*","@"),"-","@"),"@#","")))/2,TRUE,FALSE),"HardCodeMsg",IF(LEN(IF(_xlfn.ISFORMULA('Weighted Average'!N21),_xlfn.FORMULATEXT('Weighted Average'!N21),'Weighted Average'!N21))-LEN(SUBSTITUTE(IF(_xlfn.ISFORMULA('Weighted Average'!N21),_xlfn.FORMULATEXT('Weighted Average'!N21),'Weighted Average'!N21),"""",""))&gt;LEN(IF(_xlfn.ISFORMULA('#_Weighted Average'!N21),_xlfn.FORMULATEXT('#_Weighted Average'!N21),'#_Weighted Average'!N21))-LEN(SUBSTITUTE(IF(_xlfn.ISFORMULA('#_Weighted Average'!N21),_xlfn.FORMULATEXT('#_Weighted Average'!N21),'#_Weighted Average'!N21),"""","")),TRUE,FALSE),"HardQuoteMsg",IF(LEN(IF(_xlfn.ISFORMULA('Weighted Average'!N21),_xlfn.FORMULATEXT('Weighted Average'!N21),'Weighted Average'!N21))-LEN(SUBSTITUTE(IF(_xlfn.ISFORMULA('Weighted Average'!N21),_xlfn.FORMULATEXT('Weighted Average'!N21),'Weighted Average'!N21),"$",""))&lt;0.5*(LEN(IF(_xlfn.ISFORMULA('#_Weighted Average'!N21),_xlfn.FORMULATEXT('#_Weighted Average'!N21),'#_Weighted Average'!N21))-LEN(SUBSTITUTE(IF(_xlfn.ISFORMULA('#_Weighted Average'!N21),_xlfn.FORMULATEXT('#_Weighted Average'!N21),'#_Weighted Average'!N21),"$",""))),TRUE,FALSE),"MissingAbsMsg",TRUE,"PerfectMsg")</f>
        <v/>
      </c>
      <c r="O21" s="163" t="str">
        <f ca="1">_xlfn.IFS(ISBLANK('Weighted Average'!O21),"",IF(NOT(ISNA('#_Weighted Average'!O21)),IF(ISNA('Weighted Average'!O21),TRUE,FALSE),FALSE),"StuNAMsg",IF(AND(ISNA('#_Weighted Average'!O21),ISNA('Weighted Average'!O21)),TRUE,FALSE),"PerfectMsg",IF(NOT(ISERROR('#_Weighted Average'!O21)),IF(ISERROR('Weighted Average'!O21),TRUE,FALSE),FALSE),"StuErrorMsg",IF(TYPE('#_Weighted Average'!O21)&lt;&gt;TYPE('Weighted Average'!O21),TRUE,FALSE),"WrongTypeMsg",IF(_xlfn.ISFORMULA('#_Weighted Average'!O21),IF(NOT(_xlfn.ISFORMULA('Weighted Average'!O21)),TRUE),FALSE),"MissingFormulaMsg",IF(NOT(AND(ISNUMBER(FIND("[",_xlfn.FORMULATEXT('#_Weighted Average'!O21))),ISNUMBER(FIND("!",_xlfn.FORMULATEXT('#_Weighted Average'!O21))))),AND(ISNUMBER(FIND("[",_xlfn.FORMULATEXT('Weighted Average'!O21))),ISNUMBER(FIND("!",_xlfn.FORMULATEXT('Weighted Average'!O21)))),FALSE),"ExternalRefsMsg",IF(ISNUMBER('#_Weighted Average'!O21),IF(ABS('#_Weighted Average'!O21-'Weighted Average'!O21)&gt;0.00001,TRUE,FALSE),IF('#_Weighted Average'!O21&lt;&gt;'Weighted Average'!O21,TRUE,FALSE)),IF(ISNUMBER('#_Weighted Average'!O21),IF('#_Weighted Average'!O21&gt;'Weighted Average'!O21,"TooLow","TooHigh"),"WrongAnswer"),NOT(_xlfn.ISFORMULA('#_Weighted Average'!O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Average'!O21),_xlfn.FORMULATEXT('Weighted Average'!O21),'Weighted Average'!O21),"9","#"),"8","#"),"7","#"),"6","#"),"5","#"),"4","#"),"3","#"),"2","#"),"1","#"),"0","#"),CHAR(10),""),"$",""),"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Average'!O21),_xlfn.FORMULATEXT('Weighted Average'!O21),'Weighted Average'!O21),"9","#"),"8","#"),"7","#"),"6","#"),"5","#"),"4","#"),"3","#"),"2","#"),"1","#"),"0","#"),CHAR(10),""),"$",""),"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Average'!O21),_xlfn.FORMULATEXT('#_Weighted Average'!O21),'#_Weighted Average'!O21),"9","#"),"8","#"),"7","#"),"6","#"),"5","#"),"4","#"),"3","#"),"2","#"),"1","#"),"0","#"),CHAR(10),""),"$",""),"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Average'!O21),_xlfn.FORMULATEXT('#_Weighted Average'!O21),'#_Weighted Average'!O21),"9","#"),"8","#"),"7","#"),"6","#"),"5","#"),"4","#"),"3","#"),"2","#"),"1","#"),"0","#"),CHAR(10),""),"$","")," ",""),",","@"),"&gt;","@"),"&lt;","@"),"=","@"),")","@"),"(","@"),"^","@"),"/","@"),"+","@"),"*","@"),"-","@"),"@#","")))/2,TRUE,FALSE),"HardCodeMsg",IF(LEN(IF(_xlfn.ISFORMULA('Weighted Average'!O21),_xlfn.FORMULATEXT('Weighted Average'!O21),'Weighted Average'!O21))-LEN(SUBSTITUTE(IF(_xlfn.ISFORMULA('Weighted Average'!O21),_xlfn.FORMULATEXT('Weighted Average'!O21),'Weighted Average'!O21),"""",""))&gt;LEN(IF(_xlfn.ISFORMULA('#_Weighted Average'!O21),_xlfn.FORMULATEXT('#_Weighted Average'!O21),'#_Weighted Average'!O21))-LEN(SUBSTITUTE(IF(_xlfn.ISFORMULA('#_Weighted Average'!O21),_xlfn.FORMULATEXT('#_Weighted Average'!O21),'#_Weighted Average'!O21),"""","")),TRUE,FALSE),"HardQuoteMsg",IF(LEN(IF(_xlfn.ISFORMULA('Weighted Average'!O21),_xlfn.FORMULATEXT('Weighted Average'!O21),'Weighted Average'!O21))-LEN(SUBSTITUTE(IF(_xlfn.ISFORMULA('Weighted Average'!O21),_xlfn.FORMULATEXT('Weighted Average'!O21),'Weighted Average'!O21),"$",""))&lt;0.5*(LEN(IF(_xlfn.ISFORMULA('#_Weighted Average'!O21),_xlfn.FORMULATEXT('#_Weighted Average'!O21),'#_Weighted Average'!O21))-LEN(SUBSTITUTE(IF(_xlfn.ISFORMULA('#_Weighted Average'!O21),_xlfn.FORMULATEXT('#_Weighted Average'!O21),'#_Weighted Average'!O21),"$",""))),TRUE,FALSE),"MissingAbsMsg",TRUE,"PerfectMsg")</f>
        <v/>
      </c>
      <c r="P21" s="162" t="str">
        <f ca="1">_xlfn.IFS(ISBLANK('Weighted Average'!P21),"",IF(NOT(ISNA('#_Weighted Average'!P21)),IF(ISNA('Weighted Average'!P21),TRUE,FALSE),FALSE),"StuNAMsg",IF(AND(ISNA('#_Weighted Average'!P21),ISNA('Weighted Average'!P21)),TRUE,FALSE),"PerfectMsg",IF(NOT(ISERROR('#_Weighted Average'!P21)),IF(ISERROR('Weighted Average'!P21),TRUE,FALSE),FALSE),"StuErrorMsg",IF(TYPE('#_Weighted Average'!P21)&lt;&gt;TYPE('Weighted Average'!P21),TRUE,FALSE),"WrongTypeMsg",IF(_xlfn.ISFORMULA('#_Weighted Average'!P21),IF(NOT(_xlfn.ISFORMULA('Weighted Average'!P21)),TRUE),FALSE),"MissingFormulaMsg",IF(NOT(AND(ISNUMBER(FIND("[",_xlfn.FORMULATEXT('#_Weighted Average'!P21))),ISNUMBER(FIND("!",_xlfn.FORMULATEXT('#_Weighted Average'!P21))))),AND(ISNUMBER(FIND("[",_xlfn.FORMULATEXT('Weighted Average'!P21))),ISNUMBER(FIND("!",_xlfn.FORMULATEXT('Weighted Average'!P21)))),FALSE),"ExternalRefsMsg",IF(ISNUMBER('#_Weighted Average'!P21),IF(ABS('#_Weighted Average'!P21-'Weighted Average'!P21)&gt;0.00001,TRUE,FALSE),IF('#_Weighted Average'!P21&lt;&gt;'Weighted Average'!P21,TRUE,FALSE)),IF(ISNUMBER('#_Weighted Average'!P21),IF('#_Weighted Average'!P21&gt;'Weighted Average'!P21,"TooLow","TooHigh"),"WrongAnswer"),NOT(_xlfn.ISFORMULA('#_Weighted Average'!P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Average'!P21),_xlfn.FORMULATEXT('Weighted Average'!P21),'Weighted Average'!P21),"9","#"),"8","#"),"7","#"),"6","#"),"5","#"),"4","#"),"3","#"),"2","#"),"1","#"),"0","#"),CHAR(10),""),"$",""),"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Average'!P21),_xlfn.FORMULATEXT('Weighted Average'!P21),'Weighted Average'!P21),"9","#"),"8","#"),"7","#"),"6","#"),"5","#"),"4","#"),"3","#"),"2","#"),"1","#"),"0","#"),CHAR(10),""),"$",""),"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Average'!P21),_xlfn.FORMULATEXT('#_Weighted Average'!P21),'#_Weighted Average'!P21),"9","#"),"8","#"),"7","#"),"6","#"),"5","#"),"4","#"),"3","#"),"2","#"),"1","#"),"0","#"),CHAR(10),""),"$",""),"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Average'!P21),_xlfn.FORMULATEXT('#_Weighted Average'!P21),'#_Weighted Average'!P21),"9","#"),"8","#"),"7","#"),"6","#"),"5","#"),"4","#"),"3","#"),"2","#"),"1","#"),"0","#"),CHAR(10),""),"$","")," ",""),",","@"),"&gt;","@"),"&lt;","@"),"=","@"),")","@"),"(","@"),"^","@"),"/","@"),"+","@"),"*","@"),"-","@"),"@#","")))/2,TRUE,FALSE),"HardCodeMsg",IF(LEN(IF(_xlfn.ISFORMULA('Weighted Average'!P21),_xlfn.FORMULATEXT('Weighted Average'!P21),'Weighted Average'!P21))-LEN(SUBSTITUTE(IF(_xlfn.ISFORMULA('Weighted Average'!P21),_xlfn.FORMULATEXT('Weighted Average'!P21),'Weighted Average'!P21),"""",""))&gt;LEN(IF(_xlfn.ISFORMULA('#_Weighted Average'!P21),_xlfn.FORMULATEXT('#_Weighted Average'!P21),'#_Weighted Average'!P21))-LEN(SUBSTITUTE(IF(_xlfn.ISFORMULA('#_Weighted Average'!P21),_xlfn.FORMULATEXT('#_Weighted Average'!P21),'#_Weighted Average'!P21),"""","")),TRUE,FALSE),"HardQuoteMsg",IF(LEN(IF(_xlfn.ISFORMULA('Weighted Average'!P21),_xlfn.FORMULATEXT('Weighted Average'!P21),'Weighted Average'!P21))-LEN(SUBSTITUTE(IF(_xlfn.ISFORMULA('Weighted Average'!P21),_xlfn.FORMULATEXT('Weighted Average'!P21),'Weighted Average'!P21),"$",""))&lt;0.5*(LEN(IF(_xlfn.ISFORMULA('#_Weighted Average'!P21),_xlfn.FORMULATEXT('#_Weighted Average'!P21),'#_Weighted Average'!P21))-LEN(SUBSTITUTE(IF(_xlfn.ISFORMULA('#_Weighted Average'!P21),_xlfn.FORMULATEXT('#_Weighted Average'!P21),'#_Weighted Average'!P21),"$",""))),TRUE,FALSE),"MissingAbsMsg",TRUE,"PerfectMsg")</f>
        <v/>
      </c>
      <c r="Q21" s="163" t="str">
        <f ca="1">_xlfn.IFS(ISBLANK('Weighted Average'!Q21),"",IF(NOT(ISNA('#_Weighted Average'!Q21)),IF(ISNA('Weighted Average'!Q21),TRUE,FALSE),FALSE),"StuNAMsg",IF(AND(ISNA('#_Weighted Average'!Q21),ISNA('Weighted Average'!Q21)),TRUE,FALSE),"PerfectMsg",IF(NOT(ISERROR('#_Weighted Average'!Q21)),IF(ISERROR('Weighted Average'!Q21),TRUE,FALSE),FALSE),"StuErrorMsg",IF(TYPE('#_Weighted Average'!Q21)&lt;&gt;TYPE('Weighted Average'!Q21),TRUE,FALSE),"WrongTypeMsg",IF(_xlfn.ISFORMULA('#_Weighted Average'!Q21),IF(NOT(_xlfn.ISFORMULA('Weighted Average'!Q21)),TRUE),FALSE),"MissingFormulaMsg",IF(NOT(AND(ISNUMBER(FIND("[",_xlfn.FORMULATEXT('#_Weighted Average'!Q21))),ISNUMBER(FIND("!",_xlfn.FORMULATEXT('#_Weighted Average'!Q21))))),AND(ISNUMBER(FIND("[",_xlfn.FORMULATEXT('Weighted Average'!Q21))),ISNUMBER(FIND("!",_xlfn.FORMULATEXT('Weighted Average'!Q21)))),FALSE),"ExternalRefsMsg",IF(ISNUMBER('#_Weighted Average'!Q21),IF(ABS('#_Weighted Average'!Q21-'Weighted Average'!Q21)&gt;0.00001,TRUE,FALSE),IF('#_Weighted Average'!Q21&lt;&gt;'Weighted Average'!Q21,TRUE,FALSE)),IF(ISNUMBER('#_Weighted Average'!Q21),IF('#_Weighted Average'!Q21&gt;'Weighted Average'!Q21,"TooLow","TooHigh"),"WrongAnswer"),NOT(_xlfn.ISFORMULA('#_Weighted Average'!Q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Average'!Q21),_xlfn.FORMULATEXT('Weighted Average'!Q21),'Weighted Average'!Q21),"9","#"),"8","#"),"7","#"),"6","#"),"5","#"),"4","#"),"3","#"),"2","#"),"1","#"),"0","#"),CHAR(10),""),"$",""),"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Average'!Q21),_xlfn.FORMULATEXT('Weighted Average'!Q21),'Weighted Average'!Q21),"9","#"),"8","#"),"7","#"),"6","#"),"5","#"),"4","#"),"3","#"),"2","#"),"1","#"),"0","#"),CHAR(10),""),"$",""),"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Average'!Q21),_xlfn.FORMULATEXT('#_Weighted Average'!Q21),'#_Weighted Average'!Q21),"9","#"),"8","#"),"7","#"),"6","#"),"5","#"),"4","#"),"3","#"),"2","#"),"1","#"),"0","#"),CHAR(10),""),"$",""),"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Average'!Q21),_xlfn.FORMULATEXT('#_Weighted Average'!Q21),'#_Weighted Average'!Q21),"9","#"),"8","#"),"7","#"),"6","#"),"5","#"),"4","#"),"3","#"),"2","#"),"1","#"),"0","#"),CHAR(10),""),"$","")," ",""),",","@"),"&gt;","@"),"&lt;","@"),"=","@"),")","@"),"(","@"),"^","@"),"/","@"),"+","@"),"*","@"),"-","@"),"@#","")))/2,TRUE,FALSE),"HardCodeMsg",IF(LEN(IF(_xlfn.ISFORMULA('Weighted Average'!Q21),_xlfn.FORMULATEXT('Weighted Average'!Q21),'Weighted Average'!Q21))-LEN(SUBSTITUTE(IF(_xlfn.ISFORMULA('Weighted Average'!Q21),_xlfn.FORMULATEXT('Weighted Average'!Q21),'Weighted Average'!Q21),"""",""))&gt;LEN(IF(_xlfn.ISFORMULA('#_Weighted Average'!Q21),_xlfn.FORMULATEXT('#_Weighted Average'!Q21),'#_Weighted Average'!Q21))-LEN(SUBSTITUTE(IF(_xlfn.ISFORMULA('#_Weighted Average'!Q21),_xlfn.FORMULATEXT('#_Weighted Average'!Q21),'#_Weighted Average'!Q21),"""","")),TRUE,FALSE),"HardQuoteMsg",IF(LEN(IF(_xlfn.ISFORMULA('Weighted Average'!Q21),_xlfn.FORMULATEXT('Weighted Average'!Q21),'Weighted Average'!Q21))-LEN(SUBSTITUTE(IF(_xlfn.ISFORMULA('Weighted Average'!Q21),_xlfn.FORMULATEXT('Weighted Average'!Q21),'Weighted Average'!Q21),"$",""))&lt;0.5*(LEN(IF(_xlfn.ISFORMULA('#_Weighted Average'!Q21),_xlfn.FORMULATEXT('#_Weighted Average'!Q21),'#_Weighted Average'!Q21))-LEN(SUBSTITUTE(IF(_xlfn.ISFORMULA('#_Weighted Average'!Q21),_xlfn.FORMULATEXT('#_Weighted Average'!Q21),'#_Weighted Average'!Q21),"$",""))),TRUE,FALSE),"MissingAbsMsg",TRUE,"PerfectMsg")</f>
        <v/>
      </c>
      <c r="R21" s="162" t="str">
        <f ca="1">_xlfn.IFS(ISBLANK('Weighted Average'!R21),"",IF(NOT(ISNA('#_Weighted Average'!R21)),IF(ISNA('Weighted Average'!R21),TRUE,FALSE),FALSE),"StuNAMsg",IF(AND(ISNA('#_Weighted Average'!R21),ISNA('Weighted Average'!R21)),TRUE,FALSE),"PerfectMsg",IF(NOT(ISERROR('#_Weighted Average'!R21)),IF(ISERROR('Weighted Average'!R21),TRUE,FALSE),FALSE),"StuErrorMsg",IF(TYPE('#_Weighted Average'!R21)&lt;&gt;TYPE('Weighted Average'!R21),TRUE,FALSE),"WrongTypeMsg",IF(_xlfn.ISFORMULA('#_Weighted Average'!R21),IF(NOT(_xlfn.ISFORMULA('Weighted Average'!R21)),TRUE),FALSE),"MissingFormulaMsg",IF(NOT(AND(ISNUMBER(FIND("[",_xlfn.FORMULATEXT('#_Weighted Average'!R21))),ISNUMBER(FIND("!",_xlfn.FORMULATEXT('#_Weighted Average'!R21))))),AND(ISNUMBER(FIND("[",_xlfn.FORMULATEXT('Weighted Average'!R21))),ISNUMBER(FIND("!",_xlfn.FORMULATEXT('Weighted Average'!R21)))),FALSE),"ExternalRefsMsg",IF(ISNUMBER('#_Weighted Average'!R21),IF(ABS('#_Weighted Average'!R21-'Weighted Average'!R21)&gt;0.00001,TRUE,FALSE),IF('#_Weighted Average'!R21&lt;&gt;'Weighted Average'!R21,TRUE,FALSE)),IF(ISNUMBER('#_Weighted Average'!R21),IF('#_Weighted Average'!R21&gt;'Weighted Average'!R21,"TooLow","TooHigh"),"WrongAnswer"),NOT(_xlfn.ISFORMULA('#_Weighted Average'!R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Average'!R21),_xlfn.FORMULATEXT('Weighted Average'!R21),'Weighted Average'!R21),"9","#"),"8","#"),"7","#"),"6","#"),"5","#"),"4","#"),"3","#"),"2","#"),"1","#"),"0","#"),CHAR(10),""),"$",""),"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Average'!R21),_xlfn.FORMULATEXT('Weighted Average'!R21),'Weighted Average'!R21),"9","#"),"8","#"),"7","#"),"6","#"),"5","#"),"4","#"),"3","#"),"2","#"),"1","#"),"0","#"),CHAR(10),""),"$",""),"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Average'!R21),_xlfn.FORMULATEXT('#_Weighted Average'!R21),'#_Weighted Average'!R21),"9","#"),"8","#"),"7","#"),"6","#"),"5","#"),"4","#"),"3","#"),"2","#"),"1","#"),"0","#"),CHAR(10),""),"$",""),"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Average'!R21),_xlfn.FORMULATEXT('#_Weighted Average'!R21),'#_Weighted Average'!R21),"9","#"),"8","#"),"7","#"),"6","#"),"5","#"),"4","#"),"3","#"),"2","#"),"1","#"),"0","#"),CHAR(10),""),"$","")," ",""),",","@"),"&gt;","@"),"&lt;","@"),"=","@"),")","@"),"(","@"),"^","@"),"/","@"),"+","@"),"*","@"),"-","@"),"@#","")))/2,TRUE,FALSE),"HardCodeMsg",IF(LEN(IF(_xlfn.ISFORMULA('Weighted Average'!R21),_xlfn.FORMULATEXT('Weighted Average'!R21),'Weighted Average'!R21))-LEN(SUBSTITUTE(IF(_xlfn.ISFORMULA('Weighted Average'!R21),_xlfn.FORMULATEXT('Weighted Average'!R21),'Weighted Average'!R21),"""",""))&gt;LEN(IF(_xlfn.ISFORMULA('#_Weighted Average'!R21),_xlfn.FORMULATEXT('#_Weighted Average'!R21),'#_Weighted Average'!R21))-LEN(SUBSTITUTE(IF(_xlfn.ISFORMULA('#_Weighted Average'!R21),_xlfn.FORMULATEXT('#_Weighted Average'!R21),'#_Weighted Average'!R21),"""","")),TRUE,FALSE),"HardQuoteMsg",IF(LEN(IF(_xlfn.ISFORMULA('Weighted Average'!R21),_xlfn.FORMULATEXT('Weighted Average'!R21),'Weighted Average'!R21))-LEN(SUBSTITUTE(IF(_xlfn.ISFORMULA('Weighted Average'!R21),_xlfn.FORMULATEXT('Weighted Average'!R21),'Weighted Average'!R21),"$",""))&lt;0.5*(LEN(IF(_xlfn.ISFORMULA('#_Weighted Average'!R21),_xlfn.FORMULATEXT('#_Weighted Average'!R21),'#_Weighted Average'!R21))-LEN(SUBSTITUTE(IF(_xlfn.ISFORMULA('#_Weighted Average'!R21),_xlfn.FORMULATEXT('#_Weighted Average'!R21),'#_Weighted Average'!R21),"$",""))),TRUE,FALSE),"MissingAbsMsg",TRUE,"PerfectMsg")</f>
        <v/>
      </c>
      <c r="S21" s="163" t="str">
        <f ca="1">_xlfn.IFS(ISBLANK('Weighted Average'!S21),"",IF(NOT(ISNA('#_Weighted Average'!S21)),IF(ISNA('Weighted Average'!S21),TRUE,FALSE),FALSE),"StuNAMsg",IF(AND(ISNA('#_Weighted Average'!S21),ISNA('Weighted Average'!S21)),TRUE,FALSE),"PerfectMsg",IF(NOT(ISERROR('#_Weighted Average'!S21)),IF(ISERROR('Weighted Average'!S21),TRUE,FALSE),FALSE),"StuErrorMsg",IF(TYPE('#_Weighted Average'!S21)&lt;&gt;TYPE('Weighted Average'!S21),TRUE,FALSE),"WrongTypeMsg",IF(_xlfn.ISFORMULA('#_Weighted Average'!S21),IF(NOT(_xlfn.ISFORMULA('Weighted Average'!S21)),TRUE),FALSE),"MissingFormulaMsg",IF(NOT(AND(ISNUMBER(FIND("[",_xlfn.FORMULATEXT('#_Weighted Average'!S21))),ISNUMBER(FIND("!",_xlfn.FORMULATEXT('#_Weighted Average'!S21))))),AND(ISNUMBER(FIND("[",_xlfn.FORMULATEXT('Weighted Average'!S21))),ISNUMBER(FIND("!",_xlfn.FORMULATEXT('Weighted Average'!S21)))),FALSE),"ExternalRefsMsg",IF(ISNUMBER('#_Weighted Average'!S21),IF(ABS('#_Weighted Average'!S21-'Weighted Average'!S21)&gt;0.00001,TRUE,FALSE),IF('#_Weighted Average'!S21&lt;&gt;'Weighted Average'!S21,TRUE,FALSE)),IF(ISNUMBER('#_Weighted Average'!S21),IF('#_Weighted Average'!S21&gt;'Weighted Average'!S21,"TooLow","TooHigh"),"WrongAnswer"),NOT(_xlfn.ISFORMULA('#_Weighted Average'!S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Average'!S21),_xlfn.FORMULATEXT('Weighted Average'!S21),'Weighted Average'!S21),"9","#"),"8","#"),"7","#"),"6","#"),"5","#"),"4","#"),"3","#"),"2","#"),"1","#"),"0","#"),CHAR(10),""),"$",""),"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Average'!S21),_xlfn.FORMULATEXT('Weighted Average'!S21),'Weighted Average'!S21),"9","#"),"8","#"),"7","#"),"6","#"),"5","#"),"4","#"),"3","#"),"2","#"),"1","#"),"0","#"),CHAR(10),""),"$",""),"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Average'!S21),_xlfn.FORMULATEXT('#_Weighted Average'!S21),'#_Weighted Average'!S21),"9","#"),"8","#"),"7","#"),"6","#"),"5","#"),"4","#"),"3","#"),"2","#"),"1","#"),"0","#"),CHAR(10),""),"$",""),"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Average'!S21),_xlfn.FORMULATEXT('#_Weighted Average'!S21),'#_Weighted Average'!S21),"9","#"),"8","#"),"7","#"),"6","#"),"5","#"),"4","#"),"3","#"),"2","#"),"1","#"),"0","#"),CHAR(10),""),"$","")," ",""),",","@"),"&gt;","@"),"&lt;","@"),"=","@"),")","@"),"(","@"),"^","@"),"/","@"),"+","@"),"*","@"),"-","@"),"@#","")))/2,TRUE,FALSE),"HardCodeMsg",IF(LEN(IF(_xlfn.ISFORMULA('Weighted Average'!S21),_xlfn.FORMULATEXT('Weighted Average'!S21),'Weighted Average'!S21))-LEN(SUBSTITUTE(IF(_xlfn.ISFORMULA('Weighted Average'!S21),_xlfn.FORMULATEXT('Weighted Average'!S21),'Weighted Average'!S21),"""",""))&gt;LEN(IF(_xlfn.ISFORMULA('#_Weighted Average'!S21),_xlfn.FORMULATEXT('#_Weighted Average'!S21),'#_Weighted Average'!S21))-LEN(SUBSTITUTE(IF(_xlfn.ISFORMULA('#_Weighted Average'!S21),_xlfn.FORMULATEXT('#_Weighted Average'!S21),'#_Weighted Average'!S21),"""","")),TRUE,FALSE),"HardQuoteMsg",IF(LEN(IF(_xlfn.ISFORMULA('Weighted Average'!S21),_xlfn.FORMULATEXT('Weighted Average'!S21),'Weighted Average'!S21))-LEN(SUBSTITUTE(IF(_xlfn.ISFORMULA('Weighted Average'!S21),_xlfn.FORMULATEXT('Weighted Average'!S21),'Weighted Average'!S21),"$",""))&lt;0.5*(LEN(IF(_xlfn.ISFORMULA('#_Weighted Average'!S21),_xlfn.FORMULATEXT('#_Weighted Average'!S21),'#_Weighted Average'!S21))-LEN(SUBSTITUTE(IF(_xlfn.ISFORMULA('#_Weighted Average'!S21),_xlfn.FORMULATEXT('#_Weighted Average'!S21),'#_Weighted Average'!S21),"$",""))),TRUE,FALSE),"MissingAbsMsg",TRUE,"PerfectMsg")</f>
        <v/>
      </c>
      <c r="T21" s="164" t="str">
        <f ca="1">_xlfn.IFS(ISBLANK('Weighted Average'!T21),"",IF(NOT(ISNA('#_Weighted Average'!T21)),IF(ISNA('Weighted Average'!T21),TRUE,FALSE),FALSE),"StuNAMsg",IF(AND(ISNA('#_Weighted Average'!T21),ISNA('Weighted Average'!T21)),TRUE,FALSE),"PerfectMsg",IF(NOT(ISERROR('#_Weighted Average'!T21)),IF(ISERROR('Weighted Average'!T21),TRUE,FALSE),FALSE),"StuErrorMsg",IF(TYPE('#_Weighted Average'!T21)&lt;&gt;TYPE('Weighted Average'!T21),TRUE,FALSE),"WrongTypeMsg",IF(_xlfn.ISFORMULA('#_Weighted Average'!T21),IF(NOT(_xlfn.ISFORMULA('Weighted Average'!T21)),TRUE),FALSE),"MissingFormulaMsg",IF(NOT(AND(ISNUMBER(FIND("[",_xlfn.FORMULATEXT('#_Weighted Average'!T21))),ISNUMBER(FIND("!",_xlfn.FORMULATEXT('#_Weighted Average'!T21))))),AND(ISNUMBER(FIND("[",_xlfn.FORMULATEXT('Weighted Average'!T21))),ISNUMBER(FIND("!",_xlfn.FORMULATEXT('Weighted Average'!T21)))),FALSE),"ExternalRefsMsg",IF(ISNUMBER('#_Weighted Average'!T21),IF(ABS('#_Weighted Average'!T21-'Weighted Average'!T21)&gt;0.00001,TRUE,FALSE),IF('#_Weighted Average'!T21&lt;&gt;'Weighted Average'!T21,TRUE,FALSE)),IF(ISNUMBER('#_Weighted Average'!T21),IF('#_Weighted Average'!T21&gt;'Weighted Average'!T21,"TooLow","TooHigh"),"WrongAnswer"),NOT(_xlfn.ISFORMULA('#_Weighted Average'!T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Average'!T21),_xlfn.FORMULATEXT('Weighted Average'!T21),'Weighted Average'!T21),"9","#"),"8","#"),"7","#"),"6","#"),"5","#"),"4","#"),"3","#"),"2","#"),"1","#"),"0","#"),CHAR(10),""),"$",""),"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Average'!T21),_xlfn.FORMULATEXT('Weighted Average'!T21),'Weighted Average'!T21),"9","#"),"8","#"),"7","#"),"6","#"),"5","#"),"4","#"),"3","#"),"2","#"),"1","#"),"0","#"),CHAR(10),""),"$",""),"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Average'!T21),_xlfn.FORMULATEXT('#_Weighted Average'!T21),'#_Weighted Average'!T21),"9","#"),"8","#"),"7","#"),"6","#"),"5","#"),"4","#"),"3","#"),"2","#"),"1","#"),"0","#"),CHAR(10),""),"$",""),"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Average'!T21),_xlfn.FORMULATEXT('#_Weighted Average'!T21),'#_Weighted Average'!T21),"9","#"),"8","#"),"7","#"),"6","#"),"5","#"),"4","#"),"3","#"),"2","#"),"1","#"),"0","#"),CHAR(10),""),"$","")," ",""),",","@"),"&gt;","@"),"&lt;","@"),"=","@"),")","@"),"(","@"),"^","@"),"/","@"),"+","@"),"*","@"),"-","@"),"@#","")))/2,TRUE,FALSE),"HardCodeMsg",IF(LEN(IF(_xlfn.ISFORMULA('Weighted Average'!T21),_xlfn.FORMULATEXT('Weighted Average'!T21),'Weighted Average'!T21))-LEN(SUBSTITUTE(IF(_xlfn.ISFORMULA('Weighted Average'!T21),_xlfn.FORMULATEXT('Weighted Average'!T21),'Weighted Average'!T21),"""",""))&gt;LEN(IF(_xlfn.ISFORMULA('#_Weighted Average'!T21),_xlfn.FORMULATEXT('#_Weighted Average'!T21),'#_Weighted Average'!T21))-LEN(SUBSTITUTE(IF(_xlfn.ISFORMULA('#_Weighted Average'!T21),_xlfn.FORMULATEXT('#_Weighted Average'!T21),'#_Weighted Average'!T21),"""","")),TRUE,FALSE),"HardQuoteMsg",IF(LEN(IF(_xlfn.ISFORMULA('Weighted Average'!T21),_xlfn.FORMULATEXT('Weighted Average'!T21),'Weighted Average'!T21))-LEN(SUBSTITUTE(IF(_xlfn.ISFORMULA('Weighted Average'!T21),_xlfn.FORMULATEXT('Weighted Average'!T21),'Weighted Average'!T21),"$",""))&lt;0.5*(LEN(IF(_xlfn.ISFORMULA('#_Weighted Average'!T21),_xlfn.FORMULATEXT('#_Weighted Average'!T21),'#_Weighted Average'!T21))-LEN(SUBSTITUTE(IF(_xlfn.ISFORMULA('#_Weighted Average'!T21),_xlfn.FORMULATEXT('#_Weighted Average'!T21),'#_Weighted Average'!T21),"$",""))),TRUE,FALSE),"MissingAbsMsg",TRUE,"PerfectMsg")</f>
        <v/>
      </c>
      <c r="U21" s="155" t="str">
        <f ca="1">_xlfn.IFS(ISBLANK('Weighted Average'!U21),"",IF(NOT(ISNA('#_Weighted Average'!U21)),IF(ISNA('Weighted Average'!U21),TRUE,FALSE),FALSE),"StuNAMsg",IF(AND(ISNA('#_Weighted Average'!U21),ISNA('Weighted Average'!U21)),TRUE,FALSE),"PerfectMsg",IF(NOT(ISERROR('#_Weighted Average'!U21)),IF(ISERROR('Weighted Average'!U21),TRUE,FALSE),FALSE),"StuErrorMsg",IF(TYPE('#_Weighted Average'!U21)&lt;&gt;TYPE('Weighted Average'!U21),TRUE,FALSE),"WrongTypeMsg",IF(_xlfn.ISFORMULA('#_Weighted Average'!U21),IF(NOT(_xlfn.ISFORMULA('Weighted Average'!U21)),TRUE),FALSE),"MissingFormulaMsg",IF(NOT(AND(ISNUMBER(FIND("[",_xlfn.FORMULATEXT('#_Weighted Average'!U21))),ISNUMBER(FIND("!",_xlfn.FORMULATEXT('#_Weighted Average'!U21))))),AND(ISNUMBER(FIND("[",_xlfn.FORMULATEXT('Weighted Average'!U21))),ISNUMBER(FIND("!",_xlfn.FORMULATEXT('Weighted Average'!U21)))),FALSE),"ExternalRefsMsg",IF(ISNUMBER('#_Weighted Average'!U21),IF(ABS('#_Weighted Average'!U21-'Weighted Average'!U21)&gt;0.00001,TRUE,FALSE),IF('#_Weighted Average'!U21&lt;&gt;'Weighted Average'!U21,TRUE,FALSE)),IF(ISNUMBER('#_Weighted Average'!U21),IF('#_Weighted Average'!U21&gt;'Weighted Average'!U21,"TooLow","TooHigh"),"WrongAnswer"),NOT(_xlfn.ISFORMULA('#_Weighted Average'!U21)),"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Average'!U21),_xlfn.FORMULATEXT('Weighted Average'!U21),'Weighted Average'!U21),"9","#"),"8","#"),"7","#"),"6","#"),"5","#"),"4","#"),"3","#"),"2","#"),"1","#"),"0","#"),CHAR(10),""),"$",""),"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Average'!U21),_xlfn.FORMULATEXT('Weighted Average'!U21),'Weighted Average'!U21),"9","#"),"8","#"),"7","#"),"6","#"),"5","#"),"4","#"),"3","#"),"2","#"),"1","#"),"0","#"),CHAR(10),""),"$",""),"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Average'!U21),_xlfn.FORMULATEXT('#_Weighted Average'!U21),'#_Weighted Average'!U21),"9","#"),"8","#"),"7","#"),"6","#"),"5","#"),"4","#"),"3","#"),"2","#"),"1","#"),"0","#"),CHAR(10),""),"$",""),"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Average'!U21),_xlfn.FORMULATEXT('#_Weighted Average'!U21),'#_Weighted Average'!U21),"9","#"),"8","#"),"7","#"),"6","#"),"5","#"),"4","#"),"3","#"),"2","#"),"1","#"),"0","#"),CHAR(10),""),"$","")," ",""),",","@"),"&gt;","@"),"&lt;","@"),"=","@"),")","@"),"(","@"),"^","@"),"/","@"),"+","@"),"*","@"),"-","@"),"@#","")))/2,TRUE,FALSE),"HardCodeMsg",IF(LEN(IF(_xlfn.ISFORMULA('Weighted Average'!U21),_xlfn.FORMULATEXT('Weighted Average'!U21),'Weighted Average'!U21))-LEN(SUBSTITUTE(IF(_xlfn.ISFORMULA('Weighted Average'!U21),_xlfn.FORMULATEXT('Weighted Average'!U21),'Weighted Average'!U21),"""",""))&gt;LEN(IF(_xlfn.ISFORMULA('#_Weighted Average'!U21),_xlfn.FORMULATEXT('#_Weighted Average'!U21),'#_Weighted Average'!U21))-LEN(SUBSTITUTE(IF(_xlfn.ISFORMULA('#_Weighted Average'!U21),_xlfn.FORMULATEXT('#_Weighted Average'!U21),'#_Weighted Average'!U21),"""","")),TRUE,FALSE),"HardQuoteMsg",IF(LEN(IF(_xlfn.ISFORMULA('Weighted Average'!U21),_xlfn.FORMULATEXT('Weighted Average'!U21),'Weighted Average'!U21))-LEN(SUBSTITUTE(IF(_xlfn.ISFORMULA('Weighted Average'!U21),_xlfn.FORMULATEXT('Weighted Average'!U21),'Weighted Average'!U21),"$",""))&lt;0.5*(LEN(IF(_xlfn.ISFORMULA('#_Weighted Average'!U21),_xlfn.FORMULATEXT('#_Weighted Average'!U21),'#_Weighted Average'!U21))-LEN(SUBSTITUTE(IF(_xlfn.ISFORMULA('#_Weighted Average'!U21),_xlfn.FORMULATEXT('#_Weighted Average'!U21),'#_Weighted Average'!U21),"$",""))),TRUE,FALSE),"MissingAbsMsg",TRUE,"PerfectMsg")</f>
        <v/>
      </c>
    </row>
    <row r="22" spans="2:21" x14ac:dyDescent="0.15">
      <c r="B22" s="150">
        <v>0</v>
      </c>
      <c r="C22" s="162">
        <v>0</v>
      </c>
      <c r="D22" s="162">
        <v>0</v>
      </c>
      <c r="E22" s="162">
        <v>0</v>
      </c>
      <c r="F22" s="162">
        <v>0</v>
      </c>
      <c r="G22" s="162">
        <v>0</v>
      </c>
      <c r="H22" s="162">
        <v>0</v>
      </c>
      <c r="I22" s="162">
        <v>0</v>
      </c>
      <c r="J22" s="162">
        <v>0</v>
      </c>
      <c r="K22" s="162">
        <v>0</v>
      </c>
      <c r="L22" s="162">
        <v>0</v>
      </c>
      <c r="M22" s="162">
        <v>0</v>
      </c>
      <c r="N22" s="162" t="str">
        <f ca="1">_xlfn.IFS(ISBLANK('Weighted Average'!N22),"",IF(NOT(ISNA('#_Weighted Average'!N22)),IF(ISNA('Weighted Average'!N22),TRUE,FALSE),FALSE),"StuNAMsg",IF(AND(ISNA('#_Weighted Average'!N22),ISNA('Weighted Average'!N22)),TRUE,FALSE),"PerfectMsg",IF(NOT(ISERROR('#_Weighted Average'!N22)),IF(ISERROR('Weighted Average'!N22),TRUE,FALSE),FALSE),"StuErrorMsg",IF(TYPE('#_Weighted Average'!N22)&lt;&gt;TYPE('Weighted Average'!N22),TRUE,FALSE),"WrongTypeMsg",IF(_xlfn.ISFORMULA('#_Weighted Average'!N22),IF(NOT(_xlfn.ISFORMULA('Weighted Average'!N22)),TRUE),FALSE),"MissingFormulaMsg",IF(NOT(AND(ISNUMBER(FIND("[",_xlfn.FORMULATEXT('#_Weighted Average'!N22))),ISNUMBER(FIND("!",_xlfn.FORMULATEXT('#_Weighted Average'!N22))))),AND(ISNUMBER(FIND("[",_xlfn.FORMULATEXT('Weighted Average'!N22))),ISNUMBER(FIND("!",_xlfn.FORMULATEXT('Weighted Average'!N22)))),FALSE),"ExternalRefsMsg",IF(ISNUMBER('#_Weighted Average'!N22),IF(ABS('#_Weighted Average'!N22-'Weighted Average'!N22)&gt;0.00001,TRUE,FALSE),IF('#_Weighted Average'!N22&lt;&gt;'Weighted Average'!N22,TRUE,FALSE)),IF(ISNUMBER('#_Weighted Average'!N22),IF('#_Weighted Average'!N22&gt;'Weighted Average'!N22,"TooLow","TooHigh"),"WrongAnswer"),NOT(_xlfn.ISFORMULA('#_Weighted Average'!N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Average'!N22),_xlfn.FORMULATEXT('Weighted Average'!N22),'Weighted Average'!N22),"9","#"),"8","#"),"7","#"),"6","#"),"5","#"),"4","#"),"3","#"),"2","#"),"1","#"),"0","#"),CHAR(10),""),"$",""),"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Average'!N22),_xlfn.FORMULATEXT('Weighted Average'!N22),'Weighted Average'!N22),"9","#"),"8","#"),"7","#"),"6","#"),"5","#"),"4","#"),"3","#"),"2","#"),"1","#"),"0","#"),CHAR(10),""),"$",""),"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Average'!N22),_xlfn.FORMULATEXT('#_Weighted Average'!N22),'#_Weighted Average'!N22),"9","#"),"8","#"),"7","#"),"6","#"),"5","#"),"4","#"),"3","#"),"2","#"),"1","#"),"0","#"),CHAR(10),""),"$",""),"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Average'!N22),_xlfn.FORMULATEXT('#_Weighted Average'!N22),'#_Weighted Average'!N22),"9","#"),"8","#"),"7","#"),"6","#"),"5","#"),"4","#"),"3","#"),"2","#"),"1","#"),"0","#"),CHAR(10),""),"$","")," ",""),",","@"),"&gt;","@"),"&lt;","@"),"=","@"),")","@"),"(","@"),"^","@"),"/","@"),"+","@"),"*","@"),"-","@"),"@#","")))/2,TRUE,FALSE),"HardCodeMsg",IF(LEN(IF(_xlfn.ISFORMULA('Weighted Average'!N22),_xlfn.FORMULATEXT('Weighted Average'!N22),'Weighted Average'!N22))-LEN(SUBSTITUTE(IF(_xlfn.ISFORMULA('Weighted Average'!N22),_xlfn.FORMULATEXT('Weighted Average'!N22),'Weighted Average'!N22),"""",""))&gt;LEN(IF(_xlfn.ISFORMULA('#_Weighted Average'!N22),_xlfn.FORMULATEXT('#_Weighted Average'!N22),'#_Weighted Average'!N22))-LEN(SUBSTITUTE(IF(_xlfn.ISFORMULA('#_Weighted Average'!N22),_xlfn.FORMULATEXT('#_Weighted Average'!N22),'#_Weighted Average'!N22),"""","")),TRUE,FALSE),"HardQuoteMsg",IF(LEN(IF(_xlfn.ISFORMULA('Weighted Average'!N22),_xlfn.FORMULATEXT('Weighted Average'!N22),'Weighted Average'!N22))-LEN(SUBSTITUTE(IF(_xlfn.ISFORMULA('Weighted Average'!N22),_xlfn.FORMULATEXT('Weighted Average'!N22),'Weighted Average'!N22),"$",""))&lt;0.5*(LEN(IF(_xlfn.ISFORMULA('#_Weighted Average'!N22),_xlfn.FORMULATEXT('#_Weighted Average'!N22),'#_Weighted Average'!N22))-LEN(SUBSTITUTE(IF(_xlfn.ISFORMULA('#_Weighted Average'!N22),_xlfn.FORMULATEXT('#_Weighted Average'!N22),'#_Weighted Average'!N22),"$",""))),TRUE,FALSE),"MissingAbsMsg",TRUE,"PerfectMsg")</f>
        <v/>
      </c>
      <c r="O22" s="163" t="str">
        <f ca="1">_xlfn.IFS(ISBLANK('Weighted Average'!O22),"",IF(NOT(ISNA('#_Weighted Average'!O22)),IF(ISNA('Weighted Average'!O22),TRUE,FALSE),FALSE),"StuNAMsg",IF(AND(ISNA('#_Weighted Average'!O22),ISNA('Weighted Average'!O22)),TRUE,FALSE),"PerfectMsg",IF(NOT(ISERROR('#_Weighted Average'!O22)),IF(ISERROR('Weighted Average'!O22),TRUE,FALSE),FALSE),"StuErrorMsg",IF(TYPE('#_Weighted Average'!O22)&lt;&gt;TYPE('Weighted Average'!O22),TRUE,FALSE),"WrongTypeMsg",IF(_xlfn.ISFORMULA('#_Weighted Average'!O22),IF(NOT(_xlfn.ISFORMULA('Weighted Average'!O22)),TRUE),FALSE),"MissingFormulaMsg",IF(NOT(AND(ISNUMBER(FIND("[",_xlfn.FORMULATEXT('#_Weighted Average'!O22))),ISNUMBER(FIND("!",_xlfn.FORMULATEXT('#_Weighted Average'!O22))))),AND(ISNUMBER(FIND("[",_xlfn.FORMULATEXT('Weighted Average'!O22))),ISNUMBER(FIND("!",_xlfn.FORMULATEXT('Weighted Average'!O22)))),FALSE),"ExternalRefsMsg",IF(ISNUMBER('#_Weighted Average'!O22),IF(ABS('#_Weighted Average'!O22-'Weighted Average'!O22)&gt;0.00001,TRUE,FALSE),IF('#_Weighted Average'!O22&lt;&gt;'Weighted Average'!O22,TRUE,FALSE)),IF(ISNUMBER('#_Weighted Average'!O22),IF('#_Weighted Average'!O22&gt;'Weighted Average'!O22,"TooLow","TooHigh"),"WrongAnswer"),NOT(_xlfn.ISFORMULA('#_Weighted Average'!O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Average'!O22),_xlfn.FORMULATEXT('Weighted Average'!O22),'Weighted Average'!O22),"9","#"),"8","#"),"7","#"),"6","#"),"5","#"),"4","#"),"3","#"),"2","#"),"1","#"),"0","#"),CHAR(10),""),"$",""),"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Average'!O22),_xlfn.FORMULATEXT('Weighted Average'!O22),'Weighted Average'!O22),"9","#"),"8","#"),"7","#"),"6","#"),"5","#"),"4","#"),"3","#"),"2","#"),"1","#"),"0","#"),CHAR(10),""),"$",""),"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Average'!O22),_xlfn.FORMULATEXT('#_Weighted Average'!O22),'#_Weighted Average'!O22),"9","#"),"8","#"),"7","#"),"6","#"),"5","#"),"4","#"),"3","#"),"2","#"),"1","#"),"0","#"),CHAR(10),""),"$",""),"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Average'!O22),_xlfn.FORMULATEXT('#_Weighted Average'!O22),'#_Weighted Average'!O22),"9","#"),"8","#"),"7","#"),"6","#"),"5","#"),"4","#"),"3","#"),"2","#"),"1","#"),"0","#"),CHAR(10),""),"$","")," ",""),",","@"),"&gt;","@"),"&lt;","@"),"=","@"),")","@"),"(","@"),"^","@"),"/","@"),"+","@"),"*","@"),"-","@"),"@#","")))/2,TRUE,FALSE),"HardCodeMsg",IF(LEN(IF(_xlfn.ISFORMULA('Weighted Average'!O22),_xlfn.FORMULATEXT('Weighted Average'!O22),'Weighted Average'!O22))-LEN(SUBSTITUTE(IF(_xlfn.ISFORMULA('Weighted Average'!O22),_xlfn.FORMULATEXT('Weighted Average'!O22),'Weighted Average'!O22),"""",""))&gt;LEN(IF(_xlfn.ISFORMULA('#_Weighted Average'!O22),_xlfn.FORMULATEXT('#_Weighted Average'!O22),'#_Weighted Average'!O22))-LEN(SUBSTITUTE(IF(_xlfn.ISFORMULA('#_Weighted Average'!O22),_xlfn.FORMULATEXT('#_Weighted Average'!O22),'#_Weighted Average'!O22),"""","")),TRUE,FALSE),"HardQuoteMsg",IF(LEN(IF(_xlfn.ISFORMULA('Weighted Average'!O22),_xlfn.FORMULATEXT('Weighted Average'!O22),'Weighted Average'!O22))-LEN(SUBSTITUTE(IF(_xlfn.ISFORMULA('Weighted Average'!O22),_xlfn.FORMULATEXT('Weighted Average'!O22),'Weighted Average'!O22),"$",""))&lt;0.5*(LEN(IF(_xlfn.ISFORMULA('#_Weighted Average'!O22),_xlfn.FORMULATEXT('#_Weighted Average'!O22),'#_Weighted Average'!O22))-LEN(SUBSTITUTE(IF(_xlfn.ISFORMULA('#_Weighted Average'!O22),_xlfn.FORMULATEXT('#_Weighted Average'!O22),'#_Weighted Average'!O22),"$",""))),TRUE,FALSE),"MissingAbsMsg",TRUE,"PerfectMsg")</f>
        <v/>
      </c>
      <c r="P22" s="162" t="str">
        <f ca="1">_xlfn.IFS(ISBLANK('Weighted Average'!P22),"",IF(NOT(ISNA('#_Weighted Average'!P22)),IF(ISNA('Weighted Average'!P22),TRUE,FALSE),FALSE),"StuNAMsg",IF(AND(ISNA('#_Weighted Average'!P22),ISNA('Weighted Average'!P22)),TRUE,FALSE),"PerfectMsg",IF(NOT(ISERROR('#_Weighted Average'!P22)),IF(ISERROR('Weighted Average'!P22),TRUE,FALSE),FALSE),"StuErrorMsg",IF(TYPE('#_Weighted Average'!P22)&lt;&gt;TYPE('Weighted Average'!P22),TRUE,FALSE),"WrongTypeMsg",IF(_xlfn.ISFORMULA('#_Weighted Average'!P22),IF(NOT(_xlfn.ISFORMULA('Weighted Average'!P22)),TRUE),FALSE),"MissingFormulaMsg",IF(NOT(AND(ISNUMBER(FIND("[",_xlfn.FORMULATEXT('#_Weighted Average'!P22))),ISNUMBER(FIND("!",_xlfn.FORMULATEXT('#_Weighted Average'!P22))))),AND(ISNUMBER(FIND("[",_xlfn.FORMULATEXT('Weighted Average'!P22))),ISNUMBER(FIND("!",_xlfn.FORMULATEXT('Weighted Average'!P22)))),FALSE),"ExternalRefsMsg",IF(ISNUMBER('#_Weighted Average'!P22),IF(ABS('#_Weighted Average'!P22-'Weighted Average'!P22)&gt;0.00001,TRUE,FALSE),IF('#_Weighted Average'!P22&lt;&gt;'Weighted Average'!P22,TRUE,FALSE)),IF(ISNUMBER('#_Weighted Average'!P22),IF('#_Weighted Average'!P22&gt;'Weighted Average'!P22,"TooLow","TooHigh"),"WrongAnswer"),NOT(_xlfn.ISFORMULA('#_Weighted Average'!P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Average'!P22),_xlfn.FORMULATEXT('Weighted Average'!P22),'Weighted Average'!P22),"9","#"),"8","#"),"7","#"),"6","#"),"5","#"),"4","#"),"3","#"),"2","#"),"1","#"),"0","#"),CHAR(10),""),"$",""),"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Average'!P22),_xlfn.FORMULATEXT('Weighted Average'!P22),'Weighted Average'!P22),"9","#"),"8","#"),"7","#"),"6","#"),"5","#"),"4","#"),"3","#"),"2","#"),"1","#"),"0","#"),CHAR(10),""),"$",""),"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Average'!P22),_xlfn.FORMULATEXT('#_Weighted Average'!P22),'#_Weighted Average'!P22),"9","#"),"8","#"),"7","#"),"6","#"),"5","#"),"4","#"),"3","#"),"2","#"),"1","#"),"0","#"),CHAR(10),""),"$",""),"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Average'!P22),_xlfn.FORMULATEXT('#_Weighted Average'!P22),'#_Weighted Average'!P22),"9","#"),"8","#"),"7","#"),"6","#"),"5","#"),"4","#"),"3","#"),"2","#"),"1","#"),"0","#"),CHAR(10),""),"$","")," ",""),",","@"),"&gt;","@"),"&lt;","@"),"=","@"),")","@"),"(","@"),"^","@"),"/","@"),"+","@"),"*","@"),"-","@"),"@#","")))/2,TRUE,FALSE),"HardCodeMsg",IF(LEN(IF(_xlfn.ISFORMULA('Weighted Average'!P22),_xlfn.FORMULATEXT('Weighted Average'!P22),'Weighted Average'!P22))-LEN(SUBSTITUTE(IF(_xlfn.ISFORMULA('Weighted Average'!P22),_xlfn.FORMULATEXT('Weighted Average'!P22),'Weighted Average'!P22),"""",""))&gt;LEN(IF(_xlfn.ISFORMULA('#_Weighted Average'!P22),_xlfn.FORMULATEXT('#_Weighted Average'!P22),'#_Weighted Average'!P22))-LEN(SUBSTITUTE(IF(_xlfn.ISFORMULA('#_Weighted Average'!P22),_xlfn.FORMULATEXT('#_Weighted Average'!P22),'#_Weighted Average'!P22),"""","")),TRUE,FALSE),"HardQuoteMsg",IF(LEN(IF(_xlfn.ISFORMULA('Weighted Average'!P22),_xlfn.FORMULATEXT('Weighted Average'!P22),'Weighted Average'!P22))-LEN(SUBSTITUTE(IF(_xlfn.ISFORMULA('Weighted Average'!P22),_xlfn.FORMULATEXT('Weighted Average'!P22),'Weighted Average'!P22),"$",""))&lt;0.5*(LEN(IF(_xlfn.ISFORMULA('#_Weighted Average'!P22),_xlfn.FORMULATEXT('#_Weighted Average'!P22),'#_Weighted Average'!P22))-LEN(SUBSTITUTE(IF(_xlfn.ISFORMULA('#_Weighted Average'!P22),_xlfn.FORMULATEXT('#_Weighted Average'!P22),'#_Weighted Average'!P22),"$",""))),TRUE,FALSE),"MissingAbsMsg",TRUE,"PerfectMsg")</f>
        <v/>
      </c>
      <c r="Q22" s="163" t="str">
        <f ca="1">_xlfn.IFS(ISBLANK('Weighted Average'!Q22),"",IF(NOT(ISNA('#_Weighted Average'!Q22)),IF(ISNA('Weighted Average'!Q22),TRUE,FALSE),FALSE),"StuNAMsg",IF(AND(ISNA('#_Weighted Average'!Q22),ISNA('Weighted Average'!Q22)),TRUE,FALSE),"PerfectMsg",IF(NOT(ISERROR('#_Weighted Average'!Q22)),IF(ISERROR('Weighted Average'!Q22),TRUE,FALSE),FALSE),"StuErrorMsg",IF(TYPE('#_Weighted Average'!Q22)&lt;&gt;TYPE('Weighted Average'!Q22),TRUE,FALSE),"WrongTypeMsg",IF(_xlfn.ISFORMULA('#_Weighted Average'!Q22),IF(NOT(_xlfn.ISFORMULA('Weighted Average'!Q22)),TRUE),FALSE),"MissingFormulaMsg",IF(NOT(AND(ISNUMBER(FIND("[",_xlfn.FORMULATEXT('#_Weighted Average'!Q22))),ISNUMBER(FIND("!",_xlfn.FORMULATEXT('#_Weighted Average'!Q22))))),AND(ISNUMBER(FIND("[",_xlfn.FORMULATEXT('Weighted Average'!Q22))),ISNUMBER(FIND("!",_xlfn.FORMULATEXT('Weighted Average'!Q22)))),FALSE),"ExternalRefsMsg",IF(ISNUMBER('#_Weighted Average'!Q22),IF(ABS('#_Weighted Average'!Q22-'Weighted Average'!Q22)&gt;0.00001,TRUE,FALSE),IF('#_Weighted Average'!Q22&lt;&gt;'Weighted Average'!Q22,TRUE,FALSE)),IF(ISNUMBER('#_Weighted Average'!Q22),IF('#_Weighted Average'!Q22&gt;'Weighted Average'!Q22,"TooLow","TooHigh"),"WrongAnswer"),NOT(_xlfn.ISFORMULA('#_Weighted Average'!Q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Average'!Q22),_xlfn.FORMULATEXT('Weighted Average'!Q22),'Weighted Average'!Q22),"9","#"),"8","#"),"7","#"),"6","#"),"5","#"),"4","#"),"3","#"),"2","#"),"1","#"),"0","#"),CHAR(10),""),"$",""),"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Average'!Q22),_xlfn.FORMULATEXT('Weighted Average'!Q22),'Weighted Average'!Q22),"9","#"),"8","#"),"7","#"),"6","#"),"5","#"),"4","#"),"3","#"),"2","#"),"1","#"),"0","#"),CHAR(10),""),"$",""),"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Average'!Q22),_xlfn.FORMULATEXT('#_Weighted Average'!Q22),'#_Weighted Average'!Q22),"9","#"),"8","#"),"7","#"),"6","#"),"5","#"),"4","#"),"3","#"),"2","#"),"1","#"),"0","#"),CHAR(10),""),"$",""),"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Average'!Q22),_xlfn.FORMULATEXT('#_Weighted Average'!Q22),'#_Weighted Average'!Q22),"9","#"),"8","#"),"7","#"),"6","#"),"5","#"),"4","#"),"3","#"),"2","#"),"1","#"),"0","#"),CHAR(10),""),"$","")," ",""),",","@"),"&gt;","@"),"&lt;","@"),"=","@"),")","@"),"(","@"),"^","@"),"/","@"),"+","@"),"*","@"),"-","@"),"@#","")))/2,TRUE,FALSE),"HardCodeMsg",IF(LEN(IF(_xlfn.ISFORMULA('Weighted Average'!Q22),_xlfn.FORMULATEXT('Weighted Average'!Q22),'Weighted Average'!Q22))-LEN(SUBSTITUTE(IF(_xlfn.ISFORMULA('Weighted Average'!Q22),_xlfn.FORMULATEXT('Weighted Average'!Q22),'Weighted Average'!Q22),"""",""))&gt;LEN(IF(_xlfn.ISFORMULA('#_Weighted Average'!Q22),_xlfn.FORMULATEXT('#_Weighted Average'!Q22),'#_Weighted Average'!Q22))-LEN(SUBSTITUTE(IF(_xlfn.ISFORMULA('#_Weighted Average'!Q22),_xlfn.FORMULATEXT('#_Weighted Average'!Q22),'#_Weighted Average'!Q22),"""","")),TRUE,FALSE),"HardQuoteMsg",IF(LEN(IF(_xlfn.ISFORMULA('Weighted Average'!Q22),_xlfn.FORMULATEXT('Weighted Average'!Q22),'Weighted Average'!Q22))-LEN(SUBSTITUTE(IF(_xlfn.ISFORMULA('Weighted Average'!Q22),_xlfn.FORMULATEXT('Weighted Average'!Q22),'Weighted Average'!Q22),"$",""))&lt;0.5*(LEN(IF(_xlfn.ISFORMULA('#_Weighted Average'!Q22),_xlfn.FORMULATEXT('#_Weighted Average'!Q22),'#_Weighted Average'!Q22))-LEN(SUBSTITUTE(IF(_xlfn.ISFORMULA('#_Weighted Average'!Q22),_xlfn.FORMULATEXT('#_Weighted Average'!Q22),'#_Weighted Average'!Q22),"$",""))),TRUE,FALSE),"MissingAbsMsg",TRUE,"PerfectMsg")</f>
        <v/>
      </c>
      <c r="R22" s="162" t="str">
        <f ca="1">_xlfn.IFS(ISBLANK('Weighted Average'!R22),"",IF(NOT(ISNA('#_Weighted Average'!R22)),IF(ISNA('Weighted Average'!R22),TRUE,FALSE),FALSE),"StuNAMsg",IF(AND(ISNA('#_Weighted Average'!R22),ISNA('Weighted Average'!R22)),TRUE,FALSE),"PerfectMsg",IF(NOT(ISERROR('#_Weighted Average'!R22)),IF(ISERROR('Weighted Average'!R22),TRUE,FALSE),FALSE),"StuErrorMsg",IF(TYPE('#_Weighted Average'!R22)&lt;&gt;TYPE('Weighted Average'!R22),TRUE,FALSE),"WrongTypeMsg",IF(_xlfn.ISFORMULA('#_Weighted Average'!R22),IF(NOT(_xlfn.ISFORMULA('Weighted Average'!R22)),TRUE),FALSE),"MissingFormulaMsg",IF(NOT(AND(ISNUMBER(FIND("[",_xlfn.FORMULATEXT('#_Weighted Average'!R22))),ISNUMBER(FIND("!",_xlfn.FORMULATEXT('#_Weighted Average'!R22))))),AND(ISNUMBER(FIND("[",_xlfn.FORMULATEXT('Weighted Average'!R22))),ISNUMBER(FIND("!",_xlfn.FORMULATEXT('Weighted Average'!R22)))),FALSE),"ExternalRefsMsg",IF(ISNUMBER('#_Weighted Average'!R22),IF(ABS('#_Weighted Average'!R22-'Weighted Average'!R22)&gt;0.00001,TRUE,FALSE),IF('#_Weighted Average'!R22&lt;&gt;'Weighted Average'!R22,TRUE,FALSE)),IF(ISNUMBER('#_Weighted Average'!R22),IF('#_Weighted Average'!R22&gt;'Weighted Average'!R22,"TooLow","TooHigh"),"WrongAnswer"),NOT(_xlfn.ISFORMULA('#_Weighted Average'!R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Average'!R22),_xlfn.FORMULATEXT('Weighted Average'!R22),'Weighted Average'!R22),"9","#"),"8","#"),"7","#"),"6","#"),"5","#"),"4","#"),"3","#"),"2","#"),"1","#"),"0","#"),CHAR(10),""),"$",""),"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Average'!R22),_xlfn.FORMULATEXT('Weighted Average'!R22),'Weighted Average'!R22),"9","#"),"8","#"),"7","#"),"6","#"),"5","#"),"4","#"),"3","#"),"2","#"),"1","#"),"0","#"),CHAR(10),""),"$",""),"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Average'!R22),_xlfn.FORMULATEXT('#_Weighted Average'!R22),'#_Weighted Average'!R22),"9","#"),"8","#"),"7","#"),"6","#"),"5","#"),"4","#"),"3","#"),"2","#"),"1","#"),"0","#"),CHAR(10),""),"$",""),"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Average'!R22),_xlfn.FORMULATEXT('#_Weighted Average'!R22),'#_Weighted Average'!R22),"9","#"),"8","#"),"7","#"),"6","#"),"5","#"),"4","#"),"3","#"),"2","#"),"1","#"),"0","#"),CHAR(10),""),"$","")," ",""),",","@"),"&gt;","@"),"&lt;","@"),"=","@"),")","@"),"(","@"),"^","@"),"/","@"),"+","@"),"*","@"),"-","@"),"@#","")))/2,TRUE,FALSE),"HardCodeMsg",IF(LEN(IF(_xlfn.ISFORMULA('Weighted Average'!R22),_xlfn.FORMULATEXT('Weighted Average'!R22),'Weighted Average'!R22))-LEN(SUBSTITUTE(IF(_xlfn.ISFORMULA('Weighted Average'!R22),_xlfn.FORMULATEXT('Weighted Average'!R22),'Weighted Average'!R22),"""",""))&gt;LEN(IF(_xlfn.ISFORMULA('#_Weighted Average'!R22),_xlfn.FORMULATEXT('#_Weighted Average'!R22),'#_Weighted Average'!R22))-LEN(SUBSTITUTE(IF(_xlfn.ISFORMULA('#_Weighted Average'!R22),_xlfn.FORMULATEXT('#_Weighted Average'!R22),'#_Weighted Average'!R22),"""","")),TRUE,FALSE),"HardQuoteMsg",IF(LEN(IF(_xlfn.ISFORMULA('Weighted Average'!R22),_xlfn.FORMULATEXT('Weighted Average'!R22),'Weighted Average'!R22))-LEN(SUBSTITUTE(IF(_xlfn.ISFORMULA('Weighted Average'!R22),_xlfn.FORMULATEXT('Weighted Average'!R22),'Weighted Average'!R22),"$",""))&lt;0.5*(LEN(IF(_xlfn.ISFORMULA('#_Weighted Average'!R22),_xlfn.FORMULATEXT('#_Weighted Average'!R22),'#_Weighted Average'!R22))-LEN(SUBSTITUTE(IF(_xlfn.ISFORMULA('#_Weighted Average'!R22),_xlfn.FORMULATEXT('#_Weighted Average'!R22),'#_Weighted Average'!R22),"$",""))),TRUE,FALSE),"MissingAbsMsg",TRUE,"PerfectMsg")</f>
        <v/>
      </c>
      <c r="S22" s="163" t="str">
        <f ca="1">_xlfn.IFS(ISBLANK('Weighted Average'!S22),"",IF(NOT(ISNA('#_Weighted Average'!S22)),IF(ISNA('Weighted Average'!S22),TRUE,FALSE),FALSE),"StuNAMsg",IF(AND(ISNA('#_Weighted Average'!S22),ISNA('Weighted Average'!S22)),TRUE,FALSE),"PerfectMsg",IF(NOT(ISERROR('#_Weighted Average'!S22)),IF(ISERROR('Weighted Average'!S22),TRUE,FALSE),FALSE),"StuErrorMsg",IF(TYPE('#_Weighted Average'!S22)&lt;&gt;TYPE('Weighted Average'!S22),TRUE,FALSE),"WrongTypeMsg",IF(_xlfn.ISFORMULA('#_Weighted Average'!S22),IF(NOT(_xlfn.ISFORMULA('Weighted Average'!S22)),TRUE),FALSE),"MissingFormulaMsg",IF(NOT(AND(ISNUMBER(FIND("[",_xlfn.FORMULATEXT('#_Weighted Average'!S22))),ISNUMBER(FIND("!",_xlfn.FORMULATEXT('#_Weighted Average'!S22))))),AND(ISNUMBER(FIND("[",_xlfn.FORMULATEXT('Weighted Average'!S22))),ISNUMBER(FIND("!",_xlfn.FORMULATEXT('Weighted Average'!S22)))),FALSE),"ExternalRefsMsg",IF(ISNUMBER('#_Weighted Average'!S22),IF(ABS('#_Weighted Average'!S22-'Weighted Average'!S22)&gt;0.00001,TRUE,FALSE),IF('#_Weighted Average'!S22&lt;&gt;'Weighted Average'!S22,TRUE,FALSE)),IF(ISNUMBER('#_Weighted Average'!S22),IF('#_Weighted Average'!S22&gt;'Weighted Average'!S22,"TooLow","TooHigh"),"WrongAnswer"),NOT(_xlfn.ISFORMULA('#_Weighted Average'!S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Average'!S22),_xlfn.FORMULATEXT('Weighted Average'!S22),'Weighted Average'!S22),"9","#"),"8","#"),"7","#"),"6","#"),"5","#"),"4","#"),"3","#"),"2","#"),"1","#"),"0","#"),CHAR(10),""),"$",""),"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Average'!S22),_xlfn.FORMULATEXT('Weighted Average'!S22),'Weighted Average'!S22),"9","#"),"8","#"),"7","#"),"6","#"),"5","#"),"4","#"),"3","#"),"2","#"),"1","#"),"0","#"),CHAR(10),""),"$",""),"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Average'!S22),_xlfn.FORMULATEXT('#_Weighted Average'!S22),'#_Weighted Average'!S22),"9","#"),"8","#"),"7","#"),"6","#"),"5","#"),"4","#"),"3","#"),"2","#"),"1","#"),"0","#"),CHAR(10),""),"$",""),"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Average'!S22),_xlfn.FORMULATEXT('#_Weighted Average'!S22),'#_Weighted Average'!S22),"9","#"),"8","#"),"7","#"),"6","#"),"5","#"),"4","#"),"3","#"),"2","#"),"1","#"),"0","#"),CHAR(10),""),"$","")," ",""),",","@"),"&gt;","@"),"&lt;","@"),"=","@"),")","@"),"(","@"),"^","@"),"/","@"),"+","@"),"*","@"),"-","@"),"@#","")))/2,TRUE,FALSE),"HardCodeMsg",IF(LEN(IF(_xlfn.ISFORMULA('Weighted Average'!S22),_xlfn.FORMULATEXT('Weighted Average'!S22),'Weighted Average'!S22))-LEN(SUBSTITUTE(IF(_xlfn.ISFORMULA('Weighted Average'!S22),_xlfn.FORMULATEXT('Weighted Average'!S22),'Weighted Average'!S22),"""",""))&gt;LEN(IF(_xlfn.ISFORMULA('#_Weighted Average'!S22),_xlfn.FORMULATEXT('#_Weighted Average'!S22),'#_Weighted Average'!S22))-LEN(SUBSTITUTE(IF(_xlfn.ISFORMULA('#_Weighted Average'!S22),_xlfn.FORMULATEXT('#_Weighted Average'!S22),'#_Weighted Average'!S22),"""","")),TRUE,FALSE),"HardQuoteMsg",IF(LEN(IF(_xlfn.ISFORMULA('Weighted Average'!S22),_xlfn.FORMULATEXT('Weighted Average'!S22),'Weighted Average'!S22))-LEN(SUBSTITUTE(IF(_xlfn.ISFORMULA('Weighted Average'!S22),_xlfn.FORMULATEXT('Weighted Average'!S22),'Weighted Average'!S22),"$",""))&lt;0.5*(LEN(IF(_xlfn.ISFORMULA('#_Weighted Average'!S22),_xlfn.FORMULATEXT('#_Weighted Average'!S22),'#_Weighted Average'!S22))-LEN(SUBSTITUTE(IF(_xlfn.ISFORMULA('#_Weighted Average'!S22),_xlfn.FORMULATEXT('#_Weighted Average'!S22),'#_Weighted Average'!S22),"$",""))),TRUE,FALSE),"MissingAbsMsg",TRUE,"PerfectMsg")</f>
        <v/>
      </c>
      <c r="T22" s="164" t="str">
        <f ca="1">_xlfn.IFS(ISBLANK('Weighted Average'!T22),"",IF(NOT(ISNA('#_Weighted Average'!T22)),IF(ISNA('Weighted Average'!T22),TRUE,FALSE),FALSE),"StuNAMsg",IF(AND(ISNA('#_Weighted Average'!T22),ISNA('Weighted Average'!T22)),TRUE,FALSE),"PerfectMsg",IF(NOT(ISERROR('#_Weighted Average'!T22)),IF(ISERROR('Weighted Average'!T22),TRUE,FALSE),FALSE),"StuErrorMsg",IF(TYPE('#_Weighted Average'!T22)&lt;&gt;TYPE('Weighted Average'!T22),TRUE,FALSE),"WrongTypeMsg",IF(_xlfn.ISFORMULA('#_Weighted Average'!T22),IF(NOT(_xlfn.ISFORMULA('Weighted Average'!T22)),TRUE),FALSE),"MissingFormulaMsg",IF(NOT(AND(ISNUMBER(FIND("[",_xlfn.FORMULATEXT('#_Weighted Average'!T22))),ISNUMBER(FIND("!",_xlfn.FORMULATEXT('#_Weighted Average'!T22))))),AND(ISNUMBER(FIND("[",_xlfn.FORMULATEXT('Weighted Average'!T22))),ISNUMBER(FIND("!",_xlfn.FORMULATEXT('Weighted Average'!T22)))),FALSE),"ExternalRefsMsg",IF(ISNUMBER('#_Weighted Average'!T22),IF(ABS('#_Weighted Average'!T22-'Weighted Average'!T22)&gt;0.00001,TRUE,FALSE),IF('#_Weighted Average'!T22&lt;&gt;'Weighted Average'!T22,TRUE,FALSE)),IF(ISNUMBER('#_Weighted Average'!T22),IF('#_Weighted Average'!T22&gt;'Weighted Average'!T22,"TooLow","TooHigh"),"WrongAnswer"),NOT(_xlfn.ISFORMULA('#_Weighted Average'!T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Average'!T22),_xlfn.FORMULATEXT('Weighted Average'!T22),'Weighted Average'!T22),"9","#"),"8","#"),"7","#"),"6","#"),"5","#"),"4","#"),"3","#"),"2","#"),"1","#"),"0","#"),CHAR(10),""),"$",""),"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Average'!T22),_xlfn.FORMULATEXT('Weighted Average'!T22),'Weighted Average'!T22),"9","#"),"8","#"),"7","#"),"6","#"),"5","#"),"4","#"),"3","#"),"2","#"),"1","#"),"0","#"),CHAR(10),""),"$",""),"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Average'!T22),_xlfn.FORMULATEXT('#_Weighted Average'!T22),'#_Weighted Average'!T22),"9","#"),"8","#"),"7","#"),"6","#"),"5","#"),"4","#"),"3","#"),"2","#"),"1","#"),"0","#"),CHAR(10),""),"$",""),"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Average'!T22),_xlfn.FORMULATEXT('#_Weighted Average'!T22),'#_Weighted Average'!T22),"9","#"),"8","#"),"7","#"),"6","#"),"5","#"),"4","#"),"3","#"),"2","#"),"1","#"),"0","#"),CHAR(10),""),"$","")," ",""),",","@"),"&gt;","@"),"&lt;","@"),"=","@"),")","@"),"(","@"),"^","@"),"/","@"),"+","@"),"*","@"),"-","@"),"@#","")))/2,TRUE,FALSE),"HardCodeMsg",IF(LEN(IF(_xlfn.ISFORMULA('Weighted Average'!T22),_xlfn.FORMULATEXT('Weighted Average'!T22),'Weighted Average'!T22))-LEN(SUBSTITUTE(IF(_xlfn.ISFORMULA('Weighted Average'!T22),_xlfn.FORMULATEXT('Weighted Average'!T22),'Weighted Average'!T22),"""",""))&gt;LEN(IF(_xlfn.ISFORMULA('#_Weighted Average'!T22),_xlfn.FORMULATEXT('#_Weighted Average'!T22),'#_Weighted Average'!T22))-LEN(SUBSTITUTE(IF(_xlfn.ISFORMULA('#_Weighted Average'!T22),_xlfn.FORMULATEXT('#_Weighted Average'!T22),'#_Weighted Average'!T22),"""","")),TRUE,FALSE),"HardQuoteMsg",IF(LEN(IF(_xlfn.ISFORMULA('Weighted Average'!T22),_xlfn.FORMULATEXT('Weighted Average'!T22),'Weighted Average'!T22))-LEN(SUBSTITUTE(IF(_xlfn.ISFORMULA('Weighted Average'!T22),_xlfn.FORMULATEXT('Weighted Average'!T22),'Weighted Average'!T22),"$",""))&lt;0.5*(LEN(IF(_xlfn.ISFORMULA('#_Weighted Average'!T22),_xlfn.FORMULATEXT('#_Weighted Average'!T22),'#_Weighted Average'!T22))-LEN(SUBSTITUTE(IF(_xlfn.ISFORMULA('#_Weighted Average'!T22),_xlfn.FORMULATEXT('#_Weighted Average'!T22),'#_Weighted Average'!T22),"$",""))),TRUE,FALSE),"MissingAbsMsg",TRUE,"PerfectMsg")</f>
        <v/>
      </c>
      <c r="U22" s="155" t="str">
        <f ca="1">_xlfn.IFS(ISBLANK('Weighted Average'!U22),"",IF(NOT(ISNA('#_Weighted Average'!U22)),IF(ISNA('Weighted Average'!U22),TRUE,FALSE),FALSE),"StuNAMsg",IF(AND(ISNA('#_Weighted Average'!U22),ISNA('Weighted Average'!U22)),TRUE,FALSE),"PerfectMsg",IF(NOT(ISERROR('#_Weighted Average'!U22)),IF(ISERROR('Weighted Average'!U22),TRUE,FALSE),FALSE),"StuErrorMsg",IF(TYPE('#_Weighted Average'!U22)&lt;&gt;TYPE('Weighted Average'!U22),TRUE,FALSE),"WrongTypeMsg",IF(_xlfn.ISFORMULA('#_Weighted Average'!U22),IF(NOT(_xlfn.ISFORMULA('Weighted Average'!U22)),TRUE),FALSE),"MissingFormulaMsg",IF(NOT(AND(ISNUMBER(FIND("[",_xlfn.FORMULATEXT('#_Weighted Average'!U22))),ISNUMBER(FIND("!",_xlfn.FORMULATEXT('#_Weighted Average'!U22))))),AND(ISNUMBER(FIND("[",_xlfn.FORMULATEXT('Weighted Average'!U22))),ISNUMBER(FIND("!",_xlfn.FORMULATEXT('Weighted Average'!U22)))),FALSE),"ExternalRefsMsg",IF(ISNUMBER('#_Weighted Average'!U22),IF(ABS('#_Weighted Average'!U22-'Weighted Average'!U22)&gt;0.00001,TRUE,FALSE),IF('#_Weighted Average'!U22&lt;&gt;'Weighted Average'!U22,TRUE,FALSE)),IF(ISNUMBER('#_Weighted Average'!U22),IF('#_Weighted Average'!U22&gt;'Weighted Average'!U22,"TooLow","TooHigh"),"WrongAnswer"),NOT(_xlfn.ISFORMULA('#_Weighted Average'!U22)),"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Average'!U22),_xlfn.FORMULATEXT('Weighted Average'!U22),'Weighted Average'!U22),"9","#"),"8","#"),"7","#"),"6","#"),"5","#"),"4","#"),"3","#"),"2","#"),"1","#"),"0","#"),CHAR(10),""),"$",""),"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Average'!U22),_xlfn.FORMULATEXT('Weighted Average'!U22),'Weighted Average'!U22),"9","#"),"8","#"),"7","#"),"6","#"),"5","#"),"4","#"),"3","#"),"2","#"),"1","#"),"0","#"),CHAR(10),""),"$",""),"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Average'!U22),_xlfn.FORMULATEXT('#_Weighted Average'!U22),'#_Weighted Average'!U22),"9","#"),"8","#"),"7","#"),"6","#"),"5","#"),"4","#"),"3","#"),"2","#"),"1","#"),"0","#"),CHAR(10),""),"$",""),"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Average'!U22),_xlfn.FORMULATEXT('#_Weighted Average'!U22),'#_Weighted Average'!U22),"9","#"),"8","#"),"7","#"),"6","#"),"5","#"),"4","#"),"3","#"),"2","#"),"1","#"),"0","#"),CHAR(10),""),"$","")," ",""),",","@"),"&gt;","@"),"&lt;","@"),"=","@"),")","@"),"(","@"),"^","@"),"/","@"),"+","@"),"*","@"),"-","@"),"@#","")))/2,TRUE,FALSE),"HardCodeMsg",IF(LEN(IF(_xlfn.ISFORMULA('Weighted Average'!U22),_xlfn.FORMULATEXT('Weighted Average'!U22),'Weighted Average'!U22))-LEN(SUBSTITUTE(IF(_xlfn.ISFORMULA('Weighted Average'!U22),_xlfn.FORMULATEXT('Weighted Average'!U22),'Weighted Average'!U22),"""",""))&gt;LEN(IF(_xlfn.ISFORMULA('#_Weighted Average'!U22),_xlfn.FORMULATEXT('#_Weighted Average'!U22),'#_Weighted Average'!U22))-LEN(SUBSTITUTE(IF(_xlfn.ISFORMULA('#_Weighted Average'!U22),_xlfn.FORMULATEXT('#_Weighted Average'!U22),'#_Weighted Average'!U22),"""","")),TRUE,FALSE),"HardQuoteMsg",IF(LEN(IF(_xlfn.ISFORMULA('Weighted Average'!U22),_xlfn.FORMULATEXT('Weighted Average'!U22),'Weighted Average'!U22))-LEN(SUBSTITUTE(IF(_xlfn.ISFORMULA('Weighted Average'!U22),_xlfn.FORMULATEXT('Weighted Average'!U22),'Weighted Average'!U22),"$",""))&lt;0.5*(LEN(IF(_xlfn.ISFORMULA('#_Weighted Average'!U22),_xlfn.FORMULATEXT('#_Weighted Average'!U22),'#_Weighted Average'!U22))-LEN(SUBSTITUTE(IF(_xlfn.ISFORMULA('#_Weighted Average'!U22),_xlfn.FORMULATEXT('#_Weighted Average'!U22),'#_Weighted Average'!U22),"$",""))),TRUE,FALSE),"MissingAbsMsg",TRUE,"PerfectMsg")</f>
        <v/>
      </c>
    </row>
    <row r="23" spans="2:21" x14ac:dyDescent="0.15">
      <c r="B23" s="150">
        <v>0</v>
      </c>
      <c r="C23" s="162">
        <v>0</v>
      </c>
      <c r="D23" s="162">
        <v>0</v>
      </c>
      <c r="E23" s="162">
        <v>0</v>
      </c>
      <c r="F23" s="162">
        <v>0</v>
      </c>
      <c r="G23" s="162">
        <v>0</v>
      </c>
      <c r="H23" s="162">
        <v>0</v>
      </c>
      <c r="I23" s="162">
        <v>0</v>
      </c>
      <c r="J23" s="162">
        <v>0</v>
      </c>
      <c r="K23" s="162">
        <v>0</v>
      </c>
      <c r="L23" s="162">
        <v>0</v>
      </c>
      <c r="M23" s="162">
        <v>0</v>
      </c>
      <c r="N23" s="162" t="str">
        <f ca="1">_xlfn.IFS(ISBLANK('Weighted Average'!N23),"",IF(NOT(ISNA('#_Weighted Average'!N23)),IF(ISNA('Weighted Average'!N23),TRUE,FALSE),FALSE),"StuNAMsg",IF(AND(ISNA('#_Weighted Average'!N23),ISNA('Weighted Average'!N23)),TRUE,FALSE),"PerfectMsg",IF(NOT(ISERROR('#_Weighted Average'!N23)),IF(ISERROR('Weighted Average'!N23),TRUE,FALSE),FALSE),"StuErrorMsg",IF(TYPE('#_Weighted Average'!N23)&lt;&gt;TYPE('Weighted Average'!N23),TRUE,FALSE),"WrongTypeMsg",IF(_xlfn.ISFORMULA('#_Weighted Average'!N23),IF(NOT(_xlfn.ISFORMULA('Weighted Average'!N23)),TRUE),FALSE),"MissingFormulaMsg",IF(NOT(AND(ISNUMBER(FIND("[",_xlfn.FORMULATEXT('#_Weighted Average'!N23))),ISNUMBER(FIND("!",_xlfn.FORMULATEXT('#_Weighted Average'!N23))))),AND(ISNUMBER(FIND("[",_xlfn.FORMULATEXT('Weighted Average'!N23))),ISNUMBER(FIND("!",_xlfn.FORMULATEXT('Weighted Average'!N23)))),FALSE),"ExternalRefsMsg",IF(ISNUMBER('#_Weighted Average'!N23),IF(ABS('#_Weighted Average'!N23-'Weighted Average'!N23)&gt;0.00001,TRUE,FALSE),IF('#_Weighted Average'!N23&lt;&gt;'Weighted Average'!N23,TRUE,FALSE)),IF(ISNUMBER('#_Weighted Average'!N23),IF('#_Weighted Average'!N23&gt;'Weighted Average'!N23,"TooLow","TooHigh"),"WrongAnswer"),NOT(_xlfn.ISFORMULA('#_Weighted Average'!N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Average'!N23),_xlfn.FORMULATEXT('Weighted Average'!N23),'Weighted Average'!N23),"9","#"),"8","#"),"7","#"),"6","#"),"5","#"),"4","#"),"3","#"),"2","#"),"1","#"),"0","#"),CHAR(10),""),"$",""),"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Average'!N23),_xlfn.FORMULATEXT('Weighted Average'!N23),'Weighted Average'!N23),"9","#"),"8","#"),"7","#"),"6","#"),"5","#"),"4","#"),"3","#"),"2","#"),"1","#"),"0","#"),CHAR(10),""),"$",""),"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Average'!N23),_xlfn.FORMULATEXT('#_Weighted Average'!N23),'#_Weighted Average'!N23),"9","#"),"8","#"),"7","#"),"6","#"),"5","#"),"4","#"),"3","#"),"2","#"),"1","#"),"0","#"),CHAR(10),""),"$",""),"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Average'!N23),_xlfn.FORMULATEXT('#_Weighted Average'!N23),'#_Weighted Average'!N23),"9","#"),"8","#"),"7","#"),"6","#"),"5","#"),"4","#"),"3","#"),"2","#"),"1","#"),"0","#"),CHAR(10),""),"$","")," ",""),",","@"),"&gt;","@"),"&lt;","@"),"=","@"),")","@"),"(","@"),"^","@"),"/","@"),"+","@"),"*","@"),"-","@"),"@#","")))/2,TRUE,FALSE),"HardCodeMsg",IF(LEN(IF(_xlfn.ISFORMULA('Weighted Average'!N23),_xlfn.FORMULATEXT('Weighted Average'!N23),'Weighted Average'!N23))-LEN(SUBSTITUTE(IF(_xlfn.ISFORMULA('Weighted Average'!N23),_xlfn.FORMULATEXT('Weighted Average'!N23),'Weighted Average'!N23),"""",""))&gt;LEN(IF(_xlfn.ISFORMULA('#_Weighted Average'!N23),_xlfn.FORMULATEXT('#_Weighted Average'!N23),'#_Weighted Average'!N23))-LEN(SUBSTITUTE(IF(_xlfn.ISFORMULA('#_Weighted Average'!N23),_xlfn.FORMULATEXT('#_Weighted Average'!N23),'#_Weighted Average'!N23),"""","")),TRUE,FALSE),"HardQuoteMsg",IF(LEN(IF(_xlfn.ISFORMULA('Weighted Average'!N23),_xlfn.FORMULATEXT('Weighted Average'!N23),'Weighted Average'!N23))-LEN(SUBSTITUTE(IF(_xlfn.ISFORMULA('Weighted Average'!N23),_xlfn.FORMULATEXT('Weighted Average'!N23),'Weighted Average'!N23),"$",""))&lt;0.5*(LEN(IF(_xlfn.ISFORMULA('#_Weighted Average'!N23),_xlfn.FORMULATEXT('#_Weighted Average'!N23),'#_Weighted Average'!N23))-LEN(SUBSTITUTE(IF(_xlfn.ISFORMULA('#_Weighted Average'!N23),_xlfn.FORMULATEXT('#_Weighted Average'!N23),'#_Weighted Average'!N23),"$",""))),TRUE,FALSE),"MissingAbsMsg",TRUE,"PerfectMsg")</f>
        <v/>
      </c>
      <c r="O23" s="163" t="str">
        <f ca="1">_xlfn.IFS(ISBLANK('Weighted Average'!O23),"",IF(NOT(ISNA('#_Weighted Average'!O23)),IF(ISNA('Weighted Average'!O23),TRUE,FALSE),FALSE),"StuNAMsg",IF(AND(ISNA('#_Weighted Average'!O23),ISNA('Weighted Average'!O23)),TRUE,FALSE),"PerfectMsg",IF(NOT(ISERROR('#_Weighted Average'!O23)),IF(ISERROR('Weighted Average'!O23),TRUE,FALSE),FALSE),"StuErrorMsg",IF(TYPE('#_Weighted Average'!O23)&lt;&gt;TYPE('Weighted Average'!O23),TRUE,FALSE),"WrongTypeMsg",IF(_xlfn.ISFORMULA('#_Weighted Average'!O23),IF(NOT(_xlfn.ISFORMULA('Weighted Average'!O23)),TRUE),FALSE),"MissingFormulaMsg",IF(NOT(AND(ISNUMBER(FIND("[",_xlfn.FORMULATEXT('#_Weighted Average'!O23))),ISNUMBER(FIND("!",_xlfn.FORMULATEXT('#_Weighted Average'!O23))))),AND(ISNUMBER(FIND("[",_xlfn.FORMULATEXT('Weighted Average'!O23))),ISNUMBER(FIND("!",_xlfn.FORMULATEXT('Weighted Average'!O23)))),FALSE),"ExternalRefsMsg",IF(ISNUMBER('#_Weighted Average'!O23),IF(ABS('#_Weighted Average'!O23-'Weighted Average'!O23)&gt;0.00001,TRUE,FALSE),IF('#_Weighted Average'!O23&lt;&gt;'Weighted Average'!O23,TRUE,FALSE)),IF(ISNUMBER('#_Weighted Average'!O23),IF('#_Weighted Average'!O23&gt;'Weighted Average'!O23,"TooLow","TooHigh"),"WrongAnswer"),NOT(_xlfn.ISFORMULA('#_Weighted Average'!O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Average'!O23),_xlfn.FORMULATEXT('Weighted Average'!O23),'Weighted Average'!O23),"9","#"),"8","#"),"7","#"),"6","#"),"5","#"),"4","#"),"3","#"),"2","#"),"1","#"),"0","#"),CHAR(10),""),"$",""),"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Average'!O23),_xlfn.FORMULATEXT('Weighted Average'!O23),'Weighted Average'!O23),"9","#"),"8","#"),"7","#"),"6","#"),"5","#"),"4","#"),"3","#"),"2","#"),"1","#"),"0","#"),CHAR(10),""),"$",""),"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Average'!O23),_xlfn.FORMULATEXT('#_Weighted Average'!O23),'#_Weighted Average'!O23),"9","#"),"8","#"),"7","#"),"6","#"),"5","#"),"4","#"),"3","#"),"2","#"),"1","#"),"0","#"),CHAR(10),""),"$",""),"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Average'!O23),_xlfn.FORMULATEXT('#_Weighted Average'!O23),'#_Weighted Average'!O23),"9","#"),"8","#"),"7","#"),"6","#"),"5","#"),"4","#"),"3","#"),"2","#"),"1","#"),"0","#"),CHAR(10),""),"$","")," ",""),",","@"),"&gt;","@"),"&lt;","@"),"=","@"),")","@"),"(","@"),"^","@"),"/","@"),"+","@"),"*","@"),"-","@"),"@#","")))/2,TRUE,FALSE),"HardCodeMsg",IF(LEN(IF(_xlfn.ISFORMULA('Weighted Average'!O23),_xlfn.FORMULATEXT('Weighted Average'!O23),'Weighted Average'!O23))-LEN(SUBSTITUTE(IF(_xlfn.ISFORMULA('Weighted Average'!O23),_xlfn.FORMULATEXT('Weighted Average'!O23),'Weighted Average'!O23),"""",""))&gt;LEN(IF(_xlfn.ISFORMULA('#_Weighted Average'!O23),_xlfn.FORMULATEXT('#_Weighted Average'!O23),'#_Weighted Average'!O23))-LEN(SUBSTITUTE(IF(_xlfn.ISFORMULA('#_Weighted Average'!O23),_xlfn.FORMULATEXT('#_Weighted Average'!O23),'#_Weighted Average'!O23),"""","")),TRUE,FALSE),"HardQuoteMsg",IF(LEN(IF(_xlfn.ISFORMULA('Weighted Average'!O23),_xlfn.FORMULATEXT('Weighted Average'!O23),'Weighted Average'!O23))-LEN(SUBSTITUTE(IF(_xlfn.ISFORMULA('Weighted Average'!O23),_xlfn.FORMULATEXT('Weighted Average'!O23),'Weighted Average'!O23),"$",""))&lt;0.5*(LEN(IF(_xlfn.ISFORMULA('#_Weighted Average'!O23),_xlfn.FORMULATEXT('#_Weighted Average'!O23),'#_Weighted Average'!O23))-LEN(SUBSTITUTE(IF(_xlfn.ISFORMULA('#_Weighted Average'!O23),_xlfn.FORMULATEXT('#_Weighted Average'!O23),'#_Weighted Average'!O23),"$",""))),TRUE,FALSE),"MissingAbsMsg",TRUE,"PerfectMsg")</f>
        <v/>
      </c>
      <c r="P23" s="162" t="str">
        <f ca="1">_xlfn.IFS(ISBLANK('Weighted Average'!P23),"",IF(NOT(ISNA('#_Weighted Average'!P23)),IF(ISNA('Weighted Average'!P23),TRUE,FALSE),FALSE),"StuNAMsg",IF(AND(ISNA('#_Weighted Average'!P23),ISNA('Weighted Average'!P23)),TRUE,FALSE),"PerfectMsg",IF(NOT(ISERROR('#_Weighted Average'!P23)),IF(ISERROR('Weighted Average'!P23),TRUE,FALSE),FALSE),"StuErrorMsg",IF(TYPE('#_Weighted Average'!P23)&lt;&gt;TYPE('Weighted Average'!P23),TRUE,FALSE),"WrongTypeMsg",IF(_xlfn.ISFORMULA('#_Weighted Average'!P23),IF(NOT(_xlfn.ISFORMULA('Weighted Average'!P23)),TRUE),FALSE),"MissingFormulaMsg",IF(NOT(AND(ISNUMBER(FIND("[",_xlfn.FORMULATEXT('#_Weighted Average'!P23))),ISNUMBER(FIND("!",_xlfn.FORMULATEXT('#_Weighted Average'!P23))))),AND(ISNUMBER(FIND("[",_xlfn.FORMULATEXT('Weighted Average'!P23))),ISNUMBER(FIND("!",_xlfn.FORMULATEXT('Weighted Average'!P23)))),FALSE),"ExternalRefsMsg",IF(ISNUMBER('#_Weighted Average'!P23),IF(ABS('#_Weighted Average'!P23-'Weighted Average'!P23)&gt;0.00001,TRUE,FALSE),IF('#_Weighted Average'!P23&lt;&gt;'Weighted Average'!P23,TRUE,FALSE)),IF(ISNUMBER('#_Weighted Average'!P23),IF('#_Weighted Average'!P23&gt;'Weighted Average'!P23,"TooLow","TooHigh"),"WrongAnswer"),NOT(_xlfn.ISFORMULA('#_Weighted Average'!P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Average'!P23),_xlfn.FORMULATEXT('Weighted Average'!P23),'Weighted Average'!P23),"9","#"),"8","#"),"7","#"),"6","#"),"5","#"),"4","#"),"3","#"),"2","#"),"1","#"),"0","#"),CHAR(10),""),"$",""),"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Average'!P23),_xlfn.FORMULATEXT('Weighted Average'!P23),'Weighted Average'!P23),"9","#"),"8","#"),"7","#"),"6","#"),"5","#"),"4","#"),"3","#"),"2","#"),"1","#"),"0","#"),CHAR(10),""),"$",""),"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Average'!P23),_xlfn.FORMULATEXT('#_Weighted Average'!P23),'#_Weighted Average'!P23),"9","#"),"8","#"),"7","#"),"6","#"),"5","#"),"4","#"),"3","#"),"2","#"),"1","#"),"0","#"),CHAR(10),""),"$",""),"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Average'!P23),_xlfn.FORMULATEXT('#_Weighted Average'!P23),'#_Weighted Average'!P23),"9","#"),"8","#"),"7","#"),"6","#"),"5","#"),"4","#"),"3","#"),"2","#"),"1","#"),"0","#"),CHAR(10),""),"$","")," ",""),",","@"),"&gt;","@"),"&lt;","@"),"=","@"),")","@"),"(","@"),"^","@"),"/","@"),"+","@"),"*","@"),"-","@"),"@#","")))/2,TRUE,FALSE),"HardCodeMsg",IF(LEN(IF(_xlfn.ISFORMULA('Weighted Average'!P23),_xlfn.FORMULATEXT('Weighted Average'!P23),'Weighted Average'!P23))-LEN(SUBSTITUTE(IF(_xlfn.ISFORMULA('Weighted Average'!P23),_xlfn.FORMULATEXT('Weighted Average'!P23),'Weighted Average'!P23),"""",""))&gt;LEN(IF(_xlfn.ISFORMULA('#_Weighted Average'!P23),_xlfn.FORMULATEXT('#_Weighted Average'!P23),'#_Weighted Average'!P23))-LEN(SUBSTITUTE(IF(_xlfn.ISFORMULA('#_Weighted Average'!P23),_xlfn.FORMULATEXT('#_Weighted Average'!P23),'#_Weighted Average'!P23),"""","")),TRUE,FALSE),"HardQuoteMsg",IF(LEN(IF(_xlfn.ISFORMULA('Weighted Average'!P23),_xlfn.FORMULATEXT('Weighted Average'!P23),'Weighted Average'!P23))-LEN(SUBSTITUTE(IF(_xlfn.ISFORMULA('Weighted Average'!P23),_xlfn.FORMULATEXT('Weighted Average'!P23),'Weighted Average'!P23),"$",""))&lt;0.5*(LEN(IF(_xlfn.ISFORMULA('#_Weighted Average'!P23),_xlfn.FORMULATEXT('#_Weighted Average'!P23),'#_Weighted Average'!P23))-LEN(SUBSTITUTE(IF(_xlfn.ISFORMULA('#_Weighted Average'!P23),_xlfn.FORMULATEXT('#_Weighted Average'!P23),'#_Weighted Average'!P23),"$",""))),TRUE,FALSE),"MissingAbsMsg",TRUE,"PerfectMsg")</f>
        <v/>
      </c>
      <c r="Q23" s="163" t="str">
        <f ca="1">_xlfn.IFS(ISBLANK('Weighted Average'!Q23),"",IF(NOT(ISNA('#_Weighted Average'!Q23)),IF(ISNA('Weighted Average'!Q23),TRUE,FALSE),FALSE),"StuNAMsg",IF(AND(ISNA('#_Weighted Average'!Q23),ISNA('Weighted Average'!Q23)),TRUE,FALSE),"PerfectMsg",IF(NOT(ISERROR('#_Weighted Average'!Q23)),IF(ISERROR('Weighted Average'!Q23),TRUE,FALSE),FALSE),"StuErrorMsg",IF(TYPE('#_Weighted Average'!Q23)&lt;&gt;TYPE('Weighted Average'!Q23),TRUE,FALSE),"WrongTypeMsg",IF(_xlfn.ISFORMULA('#_Weighted Average'!Q23),IF(NOT(_xlfn.ISFORMULA('Weighted Average'!Q23)),TRUE),FALSE),"MissingFormulaMsg",IF(NOT(AND(ISNUMBER(FIND("[",_xlfn.FORMULATEXT('#_Weighted Average'!Q23))),ISNUMBER(FIND("!",_xlfn.FORMULATEXT('#_Weighted Average'!Q23))))),AND(ISNUMBER(FIND("[",_xlfn.FORMULATEXT('Weighted Average'!Q23))),ISNUMBER(FIND("!",_xlfn.FORMULATEXT('Weighted Average'!Q23)))),FALSE),"ExternalRefsMsg",IF(ISNUMBER('#_Weighted Average'!Q23),IF(ABS('#_Weighted Average'!Q23-'Weighted Average'!Q23)&gt;0.00001,TRUE,FALSE),IF('#_Weighted Average'!Q23&lt;&gt;'Weighted Average'!Q23,TRUE,FALSE)),IF(ISNUMBER('#_Weighted Average'!Q23),IF('#_Weighted Average'!Q23&gt;'Weighted Average'!Q23,"TooLow","TooHigh"),"WrongAnswer"),NOT(_xlfn.ISFORMULA('#_Weighted Average'!Q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Average'!Q23),_xlfn.FORMULATEXT('Weighted Average'!Q23),'Weighted Average'!Q23),"9","#"),"8","#"),"7","#"),"6","#"),"5","#"),"4","#"),"3","#"),"2","#"),"1","#"),"0","#"),CHAR(10),""),"$",""),"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Average'!Q23),_xlfn.FORMULATEXT('Weighted Average'!Q23),'Weighted Average'!Q23),"9","#"),"8","#"),"7","#"),"6","#"),"5","#"),"4","#"),"3","#"),"2","#"),"1","#"),"0","#"),CHAR(10),""),"$",""),"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Average'!Q23),_xlfn.FORMULATEXT('#_Weighted Average'!Q23),'#_Weighted Average'!Q23),"9","#"),"8","#"),"7","#"),"6","#"),"5","#"),"4","#"),"3","#"),"2","#"),"1","#"),"0","#"),CHAR(10),""),"$",""),"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Average'!Q23),_xlfn.FORMULATEXT('#_Weighted Average'!Q23),'#_Weighted Average'!Q23),"9","#"),"8","#"),"7","#"),"6","#"),"5","#"),"4","#"),"3","#"),"2","#"),"1","#"),"0","#"),CHAR(10),""),"$","")," ",""),",","@"),"&gt;","@"),"&lt;","@"),"=","@"),")","@"),"(","@"),"^","@"),"/","@"),"+","@"),"*","@"),"-","@"),"@#","")))/2,TRUE,FALSE),"HardCodeMsg",IF(LEN(IF(_xlfn.ISFORMULA('Weighted Average'!Q23),_xlfn.FORMULATEXT('Weighted Average'!Q23),'Weighted Average'!Q23))-LEN(SUBSTITUTE(IF(_xlfn.ISFORMULA('Weighted Average'!Q23),_xlfn.FORMULATEXT('Weighted Average'!Q23),'Weighted Average'!Q23),"""",""))&gt;LEN(IF(_xlfn.ISFORMULA('#_Weighted Average'!Q23),_xlfn.FORMULATEXT('#_Weighted Average'!Q23),'#_Weighted Average'!Q23))-LEN(SUBSTITUTE(IF(_xlfn.ISFORMULA('#_Weighted Average'!Q23),_xlfn.FORMULATEXT('#_Weighted Average'!Q23),'#_Weighted Average'!Q23),"""","")),TRUE,FALSE),"HardQuoteMsg",IF(LEN(IF(_xlfn.ISFORMULA('Weighted Average'!Q23),_xlfn.FORMULATEXT('Weighted Average'!Q23),'Weighted Average'!Q23))-LEN(SUBSTITUTE(IF(_xlfn.ISFORMULA('Weighted Average'!Q23),_xlfn.FORMULATEXT('Weighted Average'!Q23),'Weighted Average'!Q23),"$",""))&lt;0.5*(LEN(IF(_xlfn.ISFORMULA('#_Weighted Average'!Q23),_xlfn.FORMULATEXT('#_Weighted Average'!Q23),'#_Weighted Average'!Q23))-LEN(SUBSTITUTE(IF(_xlfn.ISFORMULA('#_Weighted Average'!Q23),_xlfn.FORMULATEXT('#_Weighted Average'!Q23),'#_Weighted Average'!Q23),"$",""))),TRUE,FALSE),"MissingAbsMsg",TRUE,"PerfectMsg")</f>
        <v/>
      </c>
      <c r="R23" s="162" t="str">
        <f ca="1">_xlfn.IFS(ISBLANK('Weighted Average'!R23),"",IF(NOT(ISNA('#_Weighted Average'!R23)),IF(ISNA('Weighted Average'!R23),TRUE,FALSE),FALSE),"StuNAMsg",IF(AND(ISNA('#_Weighted Average'!R23),ISNA('Weighted Average'!R23)),TRUE,FALSE),"PerfectMsg",IF(NOT(ISERROR('#_Weighted Average'!R23)),IF(ISERROR('Weighted Average'!R23),TRUE,FALSE),FALSE),"StuErrorMsg",IF(TYPE('#_Weighted Average'!R23)&lt;&gt;TYPE('Weighted Average'!R23),TRUE,FALSE),"WrongTypeMsg",IF(_xlfn.ISFORMULA('#_Weighted Average'!R23),IF(NOT(_xlfn.ISFORMULA('Weighted Average'!R23)),TRUE),FALSE),"MissingFormulaMsg",IF(NOT(AND(ISNUMBER(FIND("[",_xlfn.FORMULATEXT('#_Weighted Average'!R23))),ISNUMBER(FIND("!",_xlfn.FORMULATEXT('#_Weighted Average'!R23))))),AND(ISNUMBER(FIND("[",_xlfn.FORMULATEXT('Weighted Average'!R23))),ISNUMBER(FIND("!",_xlfn.FORMULATEXT('Weighted Average'!R23)))),FALSE),"ExternalRefsMsg",IF(ISNUMBER('#_Weighted Average'!R23),IF(ABS('#_Weighted Average'!R23-'Weighted Average'!R23)&gt;0.00001,TRUE,FALSE),IF('#_Weighted Average'!R23&lt;&gt;'Weighted Average'!R23,TRUE,FALSE)),IF(ISNUMBER('#_Weighted Average'!R23),IF('#_Weighted Average'!R23&gt;'Weighted Average'!R23,"TooLow","TooHigh"),"WrongAnswer"),NOT(_xlfn.ISFORMULA('#_Weighted Average'!R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Average'!R23),_xlfn.FORMULATEXT('Weighted Average'!R23),'Weighted Average'!R23),"9","#"),"8","#"),"7","#"),"6","#"),"5","#"),"4","#"),"3","#"),"2","#"),"1","#"),"0","#"),CHAR(10),""),"$",""),"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Average'!R23),_xlfn.FORMULATEXT('Weighted Average'!R23),'Weighted Average'!R23),"9","#"),"8","#"),"7","#"),"6","#"),"5","#"),"4","#"),"3","#"),"2","#"),"1","#"),"0","#"),CHAR(10),""),"$",""),"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Average'!R23),_xlfn.FORMULATEXT('#_Weighted Average'!R23),'#_Weighted Average'!R23),"9","#"),"8","#"),"7","#"),"6","#"),"5","#"),"4","#"),"3","#"),"2","#"),"1","#"),"0","#"),CHAR(10),""),"$",""),"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Average'!R23),_xlfn.FORMULATEXT('#_Weighted Average'!R23),'#_Weighted Average'!R23),"9","#"),"8","#"),"7","#"),"6","#"),"5","#"),"4","#"),"3","#"),"2","#"),"1","#"),"0","#"),CHAR(10),""),"$","")," ",""),",","@"),"&gt;","@"),"&lt;","@"),"=","@"),")","@"),"(","@"),"^","@"),"/","@"),"+","@"),"*","@"),"-","@"),"@#","")))/2,TRUE,FALSE),"HardCodeMsg",IF(LEN(IF(_xlfn.ISFORMULA('Weighted Average'!R23),_xlfn.FORMULATEXT('Weighted Average'!R23),'Weighted Average'!R23))-LEN(SUBSTITUTE(IF(_xlfn.ISFORMULA('Weighted Average'!R23),_xlfn.FORMULATEXT('Weighted Average'!R23),'Weighted Average'!R23),"""",""))&gt;LEN(IF(_xlfn.ISFORMULA('#_Weighted Average'!R23),_xlfn.FORMULATEXT('#_Weighted Average'!R23),'#_Weighted Average'!R23))-LEN(SUBSTITUTE(IF(_xlfn.ISFORMULA('#_Weighted Average'!R23),_xlfn.FORMULATEXT('#_Weighted Average'!R23),'#_Weighted Average'!R23),"""","")),TRUE,FALSE),"HardQuoteMsg",IF(LEN(IF(_xlfn.ISFORMULA('Weighted Average'!R23),_xlfn.FORMULATEXT('Weighted Average'!R23),'Weighted Average'!R23))-LEN(SUBSTITUTE(IF(_xlfn.ISFORMULA('Weighted Average'!R23),_xlfn.FORMULATEXT('Weighted Average'!R23),'Weighted Average'!R23),"$",""))&lt;0.5*(LEN(IF(_xlfn.ISFORMULA('#_Weighted Average'!R23),_xlfn.FORMULATEXT('#_Weighted Average'!R23),'#_Weighted Average'!R23))-LEN(SUBSTITUTE(IF(_xlfn.ISFORMULA('#_Weighted Average'!R23),_xlfn.FORMULATEXT('#_Weighted Average'!R23),'#_Weighted Average'!R23),"$",""))),TRUE,FALSE),"MissingAbsMsg",TRUE,"PerfectMsg")</f>
        <v/>
      </c>
      <c r="S23" s="163" t="str">
        <f ca="1">_xlfn.IFS(ISBLANK('Weighted Average'!S23),"",IF(NOT(ISNA('#_Weighted Average'!S23)),IF(ISNA('Weighted Average'!S23),TRUE,FALSE),FALSE),"StuNAMsg",IF(AND(ISNA('#_Weighted Average'!S23),ISNA('Weighted Average'!S23)),TRUE,FALSE),"PerfectMsg",IF(NOT(ISERROR('#_Weighted Average'!S23)),IF(ISERROR('Weighted Average'!S23),TRUE,FALSE),FALSE),"StuErrorMsg",IF(TYPE('#_Weighted Average'!S23)&lt;&gt;TYPE('Weighted Average'!S23),TRUE,FALSE),"WrongTypeMsg",IF(_xlfn.ISFORMULA('#_Weighted Average'!S23),IF(NOT(_xlfn.ISFORMULA('Weighted Average'!S23)),TRUE),FALSE),"MissingFormulaMsg",IF(NOT(AND(ISNUMBER(FIND("[",_xlfn.FORMULATEXT('#_Weighted Average'!S23))),ISNUMBER(FIND("!",_xlfn.FORMULATEXT('#_Weighted Average'!S23))))),AND(ISNUMBER(FIND("[",_xlfn.FORMULATEXT('Weighted Average'!S23))),ISNUMBER(FIND("!",_xlfn.FORMULATEXT('Weighted Average'!S23)))),FALSE),"ExternalRefsMsg",IF(ISNUMBER('#_Weighted Average'!S23),IF(ABS('#_Weighted Average'!S23-'Weighted Average'!S23)&gt;0.00001,TRUE,FALSE),IF('#_Weighted Average'!S23&lt;&gt;'Weighted Average'!S23,TRUE,FALSE)),IF(ISNUMBER('#_Weighted Average'!S23),IF('#_Weighted Average'!S23&gt;'Weighted Average'!S23,"TooLow","TooHigh"),"WrongAnswer"),NOT(_xlfn.ISFORMULA('#_Weighted Average'!S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Average'!S23),_xlfn.FORMULATEXT('Weighted Average'!S23),'Weighted Average'!S23),"9","#"),"8","#"),"7","#"),"6","#"),"5","#"),"4","#"),"3","#"),"2","#"),"1","#"),"0","#"),CHAR(10),""),"$",""),"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Average'!S23),_xlfn.FORMULATEXT('Weighted Average'!S23),'Weighted Average'!S23),"9","#"),"8","#"),"7","#"),"6","#"),"5","#"),"4","#"),"3","#"),"2","#"),"1","#"),"0","#"),CHAR(10),""),"$",""),"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Average'!S23),_xlfn.FORMULATEXT('#_Weighted Average'!S23),'#_Weighted Average'!S23),"9","#"),"8","#"),"7","#"),"6","#"),"5","#"),"4","#"),"3","#"),"2","#"),"1","#"),"0","#"),CHAR(10),""),"$",""),"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Average'!S23),_xlfn.FORMULATEXT('#_Weighted Average'!S23),'#_Weighted Average'!S23),"9","#"),"8","#"),"7","#"),"6","#"),"5","#"),"4","#"),"3","#"),"2","#"),"1","#"),"0","#"),CHAR(10),""),"$","")," ",""),",","@"),"&gt;","@"),"&lt;","@"),"=","@"),")","@"),"(","@"),"^","@"),"/","@"),"+","@"),"*","@"),"-","@"),"@#","")))/2,TRUE,FALSE),"HardCodeMsg",IF(LEN(IF(_xlfn.ISFORMULA('Weighted Average'!S23),_xlfn.FORMULATEXT('Weighted Average'!S23),'Weighted Average'!S23))-LEN(SUBSTITUTE(IF(_xlfn.ISFORMULA('Weighted Average'!S23),_xlfn.FORMULATEXT('Weighted Average'!S23),'Weighted Average'!S23),"""",""))&gt;LEN(IF(_xlfn.ISFORMULA('#_Weighted Average'!S23),_xlfn.FORMULATEXT('#_Weighted Average'!S23),'#_Weighted Average'!S23))-LEN(SUBSTITUTE(IF(_xlfn.ISFORMULA('#_Weighted Average'!S23),_xlfn.FORMULATEXT('#_Weighted Average'!S23),'#_Weighted Average'!S23),"""","")),TRUE,FALSE),"HardQuoteMsg",IF(LEN(IF(_xlfn.ISFORMULA('Weighted Average'!S23),_xlfn.FORMULATEXT('Weighted Average'!S23),'Weighted Average'!S23))-LEN(SUBSTITUTE(IF(_xlfn.ISFORMULA('Weighted Average'!S23),_xlfn.FORMULATEXT('Weighted Average'!S23),'Weighted Average'!S23),"$",""))&lt;0.5*(LEN(IF(_xlfn.ISFORMULA('#_Weighted Average'!S23),_xlfn.FORMULATEXT('#_Weighted Average'!S23),'#_Weighted Average'!S23))-LEN(SUBSTITUTE(IF(_xlfn.ISFORMULA('#_Weighted Average'!S23),_xlfn.FORMULATEXT('#_Weighted Average'!S23),'#_Weighted Average'!S23),"$",""))),TRUE,FALSE),"MissingAbsMsg",TRUE,"PerfectMsg")</f>
        <v/>
      </c>
      <c r="T23" s="164" t="str">
        <f ca="1">_xlfn.IFS(ISBLANK('Weighted Average'!T23),"",IF(NOT(ISNA('#_Weighted Average'!T23)),IF(ISNA('Weighted Average'!T23),TRUE,FALSE),FALSE),"StuNAMsg",IF(AND(ISNA('#_Weighted Average'!T23),ISNA('Weighted Average'!T23)),TRUE,FALSE),"PerfectMsg",IF(NOT(ISERROR('#_Weighted Average'!T23)),IF(ISERROR('Weighted Average'!T23),TRUE,FALSE),FALSE),"StuErrorMsg",IF(TYPE('#_Weighted Average'!T23)&lt;&gt;TYPE('Weighted Average'!T23),TRUE,FALSE),"WrongTypeMsg",IF(_xlfn.ISFORMULA('#_Weighted Average'!T23),IF(NOT(_xlfn.ISFORMULA('Weighted Average'!T23)),TRUE),FALSE),"MissingFormulaMsg",IF(NOT(AND(ISNUMBER(FIND("[",_xlfn.FORMULATEXT('#_Weighted Average'!T23))),ISNUMBER(FIND("!",_xlfn.FORMULATEXT('#_Weighted Average'!T23))))),AND(ISNUMBER(FIND("[",_xlfn.FORMULATEXT('Weighted Average'!T23))),ISNUMBER(FIND("!",_xlfn.FORMULATEXT('Weighted Average'!T23)))),FALSE),"ExternalRefsMsg",IF(ISNUMBER('#_Weighted Average'!T23),IF(ABS('#_Weighted Average'!T23-'Weighted Average'!T23)&gt;0.00001,TRUE,FALSE),IF('#_Weighted Average'!T23&lt;&gt;'Weighted Average'!T23,TRUE,FALSE)),IF(ISNUMBER('#_Weighted Average'!T23),IF('#_Weighted Average'!T23&gt;'Weighted Average'!T23,"TooLow","TooHigh"),"WrongAnswer"),NOT(_xlfn.ISFORMULA('#_Weighted Average'!T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Average'!T23),_xlfn.FORMULATEXT('Weighted Average'!T23),'Weighted Average'!T23),"9","#"),"8","#"),"7","#"),"6","#"),"5","#"),"4","#"),"3","#"),"2","#"),"1","#"),"0","#"),CHAR(10),""),"$",""),"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Average'!T23),_xlfn.FORMULATEXT('Weighted Average'!T23),'Weighted Average'!T23),"9","#"),"8","#"),"7","#"),"6","#"),"5","#"),"4","#"),"3","#"),"2","#"),"1","#"),"0","#"),CHAR(10),""),"$",""),"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Average'!T23),_xlfn.FORMULATEXT('#_Weighted Average'!T23),'#_Weighted Average'!T23),"9","#"),"8","#"),"7","#"),"6","#"),"5","#"),"4","#"),"3","#"),"2","#"),"1","#"),"0","#"),CHAR(10),""),"$",""),"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Average'!T23),_xlfn.FORMULATEXT('#_Weighted Average'!T23),'#_Weighted Average'!T23),"9","#"),"8","#"),"7","#"),"6","#"),"5","#"),"4","#"),"3","#"),"2","#"),"1","#"),"0","#"),CHAR(10),""),"$","")," ",""),",","@"),"&gt;","@"),"&lt;","@"),"=","@"),")","@"),"(","@"),"^","@"),"/","@"),"+","@"),"*","@"),"-","@"),"@#","")))/2,TRUE,FALSE),"HardCodeMsg",IF(LEN(IF(_xlfn.ISFORMULA('Weighted Average'!T23),_xlfn.FORMULATEXT('Weighted Average'!T23),'Weighted Average'!T23))-LEN(SUBSTITUTE(IF(_xlfn.ISFORMULA('Weighted Average'!T23),_xlfn.FORMULATEXT('Weighted Average'!T23),'Weighted Average'!T23),"""",""))&gt;LEN(IF(_xlfn.ISFORMULA('#_Weighted Average'!T23),_xlfn.FORMULATEXT('#_Weighted Average'!T23),'#_Weighted Average'!T23))-LEN(SUBSTITUTE(IF(_xlfn.ISFORMULA('#_Weighted Average'!T23),_xlfn.FORMULATEXT('#_Weighted Average'!T23),'#_Weighted Average'!T23),"""","")),TRUE,FALSE),"HardQuoteMsg",IF(LEN(IF(_xlfn.ISFORMULA('Weighted Average'!T23),_xlfn.FORMULATEXT('Weighted Average'!T23),'Weighted Average'!T23))-LEN(SUBSTITUTE(IF(_xlfn.ISFORMULA('Weighted Average'!T23),_xlfn.FORMULATEXT('Weighted Average'!T23),'Weighted Average'!T23),"$",""))&lt;0.5*(LEN(IF(_xlfn.ISFORMULA('#_Weighted Average'!T23),_xlfn.FORMULATEXT('#_Weighted Average'!T23),'#_Weighted Average'!T23))-LEN(SUBSTITUTE(IF(_xlfn.ISFORMULA('#_Weighted Average'!T23),_xlfn.FORMULATEXT('#_Weighted Average'!T23),'#_Weighted Average'!T23),"$",""))),TRUE,FALSE),"MissingAbsMsg",TRUE,"PerfectMsg")</f>
        <v/>
      </c>
      <c r="U23" s="155" t="str">
        <f ca="1">_xlfn.IFS(ISBLANK('Weighted Average'!U23),"",IF(NOT(ISNA('#_Weighted Average'!U23)),IF(ISNA('Weighted Average'!U23),TRUE,FALSE),FALSE),"StuNAMsg",IF(AND(ISNA('#_Weighted Average'!U23),ISNA('Weighted Average'!U23)),TRUE,FALSE),"PerfectMsg",IF(NOT(ISERROR('#_Weighted Average'!U23)),IF(ISERROR('Weighted Average'!U23),TRUE,FALSE),FALSE),"StuErrorMsg",IF(TYPE('#_Weighted Average'!U23)&lt;&gt;TYPE('Weighted Average'!U23),TRUE,FALSE),"WrongTypeMsg",IF(_xlfn.ISFORMULA('#_Weighted Average'!U23),IF(NOT(_xlfn.ISFORMULA('Weighted Average'!U23)),TRUE),FALSE),"MissingFormulaMsg",IF(NOT(AND(ISNUMBER(FIND("[",_xlfn.FORMULATEXT('#_Weighted Average'!U23))),ISNUMBER(FIND("!",_xlfn.FORMULATEXT('#_Weighted Average'!U23))))),AND(ISNUMBER(FIND("[",_xlfn.FORMULATEXT('Weighted Average'!U23))),ISNUMBER(FIND("!",_xlfn.FORMULATEXT('Weighted Average'!U23)))),FALSE),"ExternalRefsMsg",IF(ISNUMBER('#_Weighted Average'!U23),IF(ABS('#_Weighted Average'!U23-'Weighted Average'!U23)&gt;0.00001,TRUE,FALSE),IF('#_Weighted Average'!U23&lt;&gt;'Weighted Average'!U23,TRUE,FALSE)),IF(ISNUMBER('#_Weighted Average'!U23),IF('#_Weighted Average'!U23&gt;'Weighted Average'!U23,"TooLow","TooHigh"),"WrongAnswer"),NOT(_xlfn.ISFORMULA('#_Weighted Average'!U23)),"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Average'!U23),_xlfn.FORMULATEXT('Weighted Average'!U23),'Weighted Average'!U23),"9","#"),"8","#"),"7","#"),"6","#"),"5","#"),"4","#"),"3","#"),"2","#"),"1","#"),"0","#"),CHAR(10),""),"$",""),"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Average'!U23),_xlfn.FORMULATEXT('Weighted Average'!U23),'Weighted Average'!U23),"9","#"),"8","#"),"7","#"),"6","#"),"5","#"),"4","#"),"3","#"),"2","#"),"1","#"),"0","#"),CHAR(10),""),"$",""),"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Average'!U23),_xlfn.FORMULATEXT('#_Weighted Average'!U23),'#_Weighted Average'!U23),"9","#"),"8","#"),"7","#"),"6","#"),"5","#"),"4","#"),"3","#"),"2","#"),"1","#"),"0","#"),CHAR(10),""),"$",""),"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Average'!U23),_xlfn.FORMULATEXT('#_Weighted Average'!U23),'#_Weighted Average'!U23),"9","#"),"8","#"),"7","#"),"6","#"),"5","#"),"4","#"),"3","#"),"2","#"),"1","#"),"0","#"),CHAR(10),""),"$","")," ",""),",","@"),"&gt;","@"),"&lt;","@"),"=","@"),")","@"),"(","@"),"^","@"),"/","@"),"+","@"),"*","@"),"-","@"),"@#","")))/2,TRUE,FALSE),"HardCodeMsg",IF(LEN(IF(_xlfn.ISFORMULA('Weighted Average'!U23),_xlfn.FORMULATEXT('Weighted Average'!U23),'Weighted Average'!U23))-LEN(SUBSTITUTE(IF(_xlfn.ISFORMULA('Weighted Average'!U23),_xlfn.FORMULATEXT('Weighted Average'!U23),'Weighted Average'!U23),"""",""))&gt;LEN(IF(_xlfn.ISFORMULA('#_Weighted Average'!U23),_xlfn.FORMULATEXT('#_Weighted Average'!U23),'#_Weighted Average'!U23))-LEN(SUBSTITUTE(IF(_xlfn.ISFORMULA('#_Weighted Average'!U23),_xlfn.FORMULATEXT('#_Weighted Average'!U23),'#_Weighted Average'!U23),"""","")),TRUE,FALSE),"HardQuoteMsg",IF(LEN(IF(_xlfn.ISFORMULA('Weighted Average'!U23),_xlfn.FORMULATEXT('Weighted Average'!U23),'Weighted Average'!U23))-LEN(SUBSTITUTE(IF(_xlfn.ISFORMULA('Weighted Average'!U23),_xlfn.FORMULATEXT('Weighted Average'!U23),'Weighted Average'!U23),"$",""))&lt;0.5*(LEN(IF(_xlfn.ISFORMULA('#_Weighted Average'!U23),_xlfn.FORMULATEXT('#_Weighted Average'!U23),'#_Weighted Average'!U23))-LEN(SUBSTITUTE(IF(_xlfn.ISFORMULA('#_Weighted Average'!U23),_xlfn.FORMULATEXT('#_Weighted Average'!U23),'#_Weighted Average'!U23),"$",""))),TRUE,FALSE),"MissingAbsMsg",TRUE,"PerfectMsg")</f>
        <v/>
      </c>
    </row>
    <row r="24" spans="2:21" x14ac:dyDescent="0.15">
      <c r="B24" s="150">
        <v>0</v>
      </c>
      <c r="C24" s="162">
        <v>0</v>
      </c>
      <c r="D24" s="162">
        <v>0</v>
      </c>
      <c r="E24" s="162">
        <v>0</v>
      </c>
      <c r="F24" s="162">
        <v>0</v>
      </c>
      <c r="G24" s="162">
        <v>0</v>
      </c>
      <c r="H24" s="162">
        <v>0</v>
      </c>
      <c r="I24" s="162">
        <v>0</v>
      </c>
      <c r="J24" s="162">
        <v>0</v>
      </c>
      <c r="K24" s="162">
        <v>0</v>
      </c>
      <c r="L24" s="162">
        <v>0</v>
      </c>
      <c r="M24" s="162">
        <v>0</v>
      </c>
      <c r="N24" s="162" t="str">
        <f ca="1">_xlfn.IFS(ISBLANK('Weighted Average'!N24),"",IF(NOT(ISNA('#_Weighted Average'!N24)),IF(ISNA('Weighted Average'!N24),TRUE,FALSE),FALSE),"StuNAMsg",IF(AND(ISNA('#_Weighted Average'!N24),ISNA('Weighted Average'!N24)),TRUE,FALSE),"PerfectMsg",IF(NOT(ISERROR('#_Weighted Average'!N24)),IF(ISERROR('Weighted Average'!N24),TRUE,FALSE),FALSE),"StuErrorMsg",IF(TYPE('#_Weighted Average'!N24)&lt;&gt;TYPE('Weighted Average'!N24),TRUE,FALSE),"WrongTypeMsg",IF(_xlfn.ISFORMULA('#_Weighted Average'!N24),IF(NOT(_xlfn.ISFORMULA('Weighted Average'!N24)),TRUE),FALSE),"MissingFormulaMsg",IF(NOT(AND(ISNUMBER(FIND("[",_xlfn.FORMULATEXT('#_Weighted Average'!N24))),ISNUMBER(FIND("!",_xlfn.FORMULATEXT('#_Weighted Average'!N24))))),AND(ISNUMBER(FIND("[",_xlfn.FORMULATEXT('Weighted Average'!N24))),ISNUMBER(FIND("!",_xlfn.FORMULATEXT('Weighted Average'!N24)))),FALSE),"ExternalRefsMsg",IF(ISNUMBER('#_Weighted Average'!N24),IF(ABS('#_Weighted Average'!N24-'Weighted Average'!N24)&gt;0.00001,TRUE,FALSE),IF('#_Weighted Average'!N24&lt;&gt;'Weighted Average'!N24,TRUE,FALSE)),IF(ISNUMBER('#_Weighted Average'!N24),IF('#_Weighted Average'!N24&gt;'Weighted Average'!N24,"TooLow","TooHigh"),"WrongAnswer"),NOT(_xlfn.ISFORMULA('#_Weighted Average'!N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Average'!N24),_xlfn.FORMULATEXT('Weighted Average'!N24),'Weighted Average'!N24),"9","#"),"8","#"),"7","#"),"6","#"),"5","#"),"4","#"),"3","#"),"2","#"),"1","#"),"0","#"),CHAR(10),""),"$",""),"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Average'!N24),_xlfn.FORMULATEXT('Weighted Average'!N24),'Weighted Average'!N24),"9","#"),"8","#"),"7","#"),"6","#"),"5","#"),"4","#"),"3","#"),"2","#"),"1","#"),"0","#"),CHAR(10),""),"$",""),"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Average'!N24),_xlfn.FORMULATEXT('#_Weighted Average'!N24),'#_Weighted Average'!N24),"9","#"),"8","#"),"7","#"),"6","#"),"5","#"),"4","#"),"3","#"),"2","#"),"1","#"),"0","#"),CHAR(10),""),"$",""),"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Average'!N24),_xlfn.FORMULATEXT('#_Weighted Average'!N24),'#_Weighted Average'!N24),"9","#"),"8","#"),"7","#"),"6","#"),"5","#"),"4","#"),"3","#"),"2","#"),"1","#"),"0","#"),CHAR(10),""),"$","")," ",""),",","@"),"&gt;","@"),"&lt;","@"),"=","@"),")","@"),"(","@"),"^","@"),"/","@"),"+","@"),"*","@"),"-","@"),"@#","")))/2,TRUE,FALSE),"HardCodeMsg",IF(LEN(IF(_xlfn.ISFORMULA('Weighted Average'!N24),_xlfn.FORMULATEXT('Weighted Average'!N24),'Weighted Average'!N24))-LEN(SUBSTITUTE(IF(_xlfn.ISFORMULA('Weighted Average'!N24),_xlfn.FORMULATEXT('Weighted Average'!N24),'Weighted Average'!N24),"""",""))&gt;LEN(IF(_xlfn.ISFORMULA('#_Weighted Average'!N24),_xlfn.FORMULATEXT('#_Weighted Average'!N24),'#_Weighted Average'!N24))-LEN(SUBSTITUTE(IF(_xlfn.ISFORMULA('#_Weighted Average'!N24),_xlfn.FORMULATEXT('#_Weighted Average'!N24),'#_Weighted Average'!N24),"""","")),TRUE,FALSE),"HardQuoteMsg",IF(LEN(IF(_xlfn.ISFORMULA('Weighted Average'!N24),_xlfn.FORMULATEXT('Weighted Average'!N24),'Weighted Average'!N24))-LEN(SUBSTITUTE(IF(_xlfn.ISFORMULA('Weighted Average'!N24),_xlfn.FORMULATEXT('Weighted Average'!N24),'Weighted Average'!N24),"$",""))&lt;0.5*(LEN(IF(_xlfn.ISFORMULA('#_Weighted Average'!N24),_xlfn.FORMULATEXT('#_Weighted Average'!N24),'#_Weighted Average'!N24))-LEN(SUBSTITUTE(IF(_xlfn.ISFORMULA('#_Weighted Average'!N24),_xlfn.FORMULATEXT('#_Weighted Average'!N24),'#_Weighted Average'!N24),"$",""))),TRUE,FALSE),"MissingAbsMsg",TRUE,"PerfectMsg")</f>
        <v/>
      </c>
      <c r="O24" s="163" t="str">
        <f ca="1">_xlfn.IFS(ISBLANK('Weighted Average'!O24),"",IF(NOT(ISNA('#_Weighted Average'!O24)),IF(ISNA('Weighted Average'!O24),TRUE,FALSE),FALSE),"StuNAMsg",IF(AND(ISNA('#_Weighted Average'!O24),ISNA('Weighted Average'!O24)),TRUE,FALSE),"PerfectMsg",IF(NOT(ISERROR('#_Weighted Average'!O24)),IF(ISERROR('Weighted Average'!O24),TRUE,FALSE),FALSE),"StuErrorMsg",IF(TYPE('#_Weighted Average'!O24)&lt;&gt;TYPE('Weighted Average'!O24),TRUE,FALSE),"WrongTypeMsg",IF(_xlfn.ISFORMULA('#_Weighted Average'!O24),IF(NOT(_xlfn.ISFORMULA('Weighted Average'!O24)),TRUE),FALSE),"MissingFormulaMsg",IF(NOT(AND(ISNUMBER(FIND("[",_xlfn.FORMULATEXT('#_Weighted Average'!O24))),ISNUMBER(FIND("!",_xlfn.FORMULATEXT('#_Weighted Average'!O24))))),AND(ISNUMBER(FIND("[",_xlfn.FORMULATEXT('Weighted Average'!O24))),ISNUMBER(FIND("!",_xlfn.FORMULATEXT('Weighted Average'!O24)))),FALSE),"ExternalRefsMsg",IF(ISNUMBER('#_Weighted Average'!O24),IF(ABS('#_Weighted Average'!O24-'Weighted Average'!O24)&gt;0.00001,TRUE,FALSE),IF('#_Weighted Average'!O24&lt;&gt;'Weighted Average'!O24,TRUE,FALSE)),IF(ISNUMBER('#_Weighted Average'!O24),IF('#_Weighted Average'!O24&gt;'Weighted Average'!O24,"TooLow","TooHigh"),"WrongAnswer"),NOT(_xlfn.ISFORMULA('#_Weighted Average'!O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Average'!O24),_xlfn.FORMULATEXT('Weighted Average'!O24),'Weighted Average'!O24),"9","#"),"8","#"),"7","#"),"6","#"),"5","#"),"4","#"),"3","#"),"2","#"),"1","#"),"0","#"),CHAR(10),""),"$",""),"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Average'!O24),_xlfn.FORMULATEXT('Weighted Average'!O24),'Weighted Average'!O24),"9","#"),"8","#"),"7","#"),"6","#"),"5","#"),"4","#"),"3","#"),"2","#"),"1","#"),"0","#"),CHAR(10),""),"$",""),"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Average'!O24),_xlfn.FORMULATEXT('#_Weighted Average'!O24),'#_Weighted Average'!O24),"9","#"),"8","#"),"7","#"),"6","#"),"5","#"),"4","#"),"3","#"),"2","#"),"1","#"),"0","#"),CHAR(10),""),"$",""),"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Average'!O24),_xlfn.FORMULATEXT('#_Weighted Average'!O24),'#_Weighted Average'!O24),"9","#"),"8","#"),"7","#"),"6","#"),"5","#"),"4","#"),"3","#"),"2","#"),"1","#"),"0","#"),CHAR(10),""),"$","")," ",""),",","@"),"&gt;","@"),"&lt;","@"),"=","@"),")","@"),"(","@"),"^","@"),"/","@"),"+","@"),"*","@"),"-","@"),"@#","")))/2,TRUE,FALSE),"HardCodeMsg",IF(LEN(IF(_xlfn.ISFORMULA('Weighted Average'!O24),_xlfn.FORMULATEXT('Weighted Average'!O24),'Weighted Average'!O24))-LEN(SUBSTITUTE(IF(_xlfn.ISFORMULA('Weighted Average'!O24),_xlfn.FORMULATEXT('Weighted Average'!O24),'Weighted Average'!O24),"""",""))&gt;LEN(IF(_xlfn.ISFORMULA('#_Weighted Average'!O24),_xlfn.FORMULATEXT('#_Weighted Average'!O24),'#_Weighted Average'!O24))-LEN(SUBSTITUTE(IF(_xlfn.ISFORMULA('#_Weighted Average'!O24),_xlfn.FORMULATEXT('#_Weighted Average'!O24),'#_Weighted Average'!O24),"""","")),TRUE,FALSE),"HardQuoteMsg",IF(LEN(IF(_xlfn.ISFORMULA('Weighted Average'!O24),_xlfn.FORMULATEXT('Weighted Average'!O24),'Weighted Average'!O24))-LEN(SUBSTITUTE(IF(_xlfn.ISFORMULA('Weighted Average'!O24),_xlfn.FORMULATEXT('Weighted Average'!O24),'Weighted Average'!O24),"$",""))&lt;0.5*(LEN(IF(_xlfn.ISFORMULA('#_Weighted Average'!O24),_xlfn.FORMULATEXT('#_Weighted Average'!O24),'#_Weighted Average'!O24))-LEN(SUBSTITUTE(IF(_xlfn.ISFORMULA('#_Weighted Average'!O24),_xlfn.FORMULATEXT('#_Weighted Average'!O24),'#_Weighted Average'!O24),"$",""))),TRUE,FALSE),"MissingAbsMsg",TRUE,"PerfectMsg")</f>
        <v/>
      </c>
      <c r="P24" s="162" t="str">
        <f ca="1">_xlfn.IFS(ISBLANK('Weighted Average'!P24),"",IF(NOT(ISNA('#_Weighted Average'!P24)),IF(ISNA('Weighted Average'!P24),TRUE,FALSE),FALSE),"StuNAMsg",IF(AND(ISNA('#_Weighted Average'!P24),ISNA('Weighted Average'!P24)),TRUE,FALSE),"PerfectMsg",IF(NOT(ISERROR('#_Weighted Average'!P24)),IF(ISERROR('Weighted Average'!P24),TRUE,FALSE),FALSE),"StuErrorMsg",IF(TYPE('#_Weighted Average'!P24)&lt;&gt;TYPE('Weighted Average'!P24),TRUE,FALSE),"WrongTypeMsg",IF(_xlfn.ISFORMULA('#_Weighted Average'!P24),IF(NOT(_xlfn.ISFORMULA('Weighted Average'!P24)),TRUE),FALSE),"MissingFormulaMsg",IF(NOT(AND(ISNUMBER(FIND("[",_xlfn.FORMULATEXT('#_Weighted Average'!P24))),ISNUMBER(FIND("!",_xlfn.FORMULATEXT('#_Weighted Average'!P24))))),AND(ISNUMBER(FIND("[",_xlfn.FORMULATEXT('Weighted Average'!P24))),ISNUMBER(FIND("!",_xlfn.FORMULATEXT('Weighted Average'!P24)))),FALSE),"ExternalRefsMsg",IF(ISNUMBER('#_Weighted Average'!P24),IF(ABS('#_Weighted Average'!P24-'Weighted Average'!P24)&gt;0.00001,TRUE,FALSE),IF('#_Weighted Average'!P24&lt;&gt;'Weighted Average'!P24,TRUE,FALSE)),IF(ISNUMBER('#_Weighted Average'!P24),IF('#_Weighted Average'!P24&gt;'Weighted Average'!P24,"TooLow","TooHigh"),"WrongAnswer"),NOT(_xlfn.ISFORMULA('#_Weighted Average'!P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Average'!P24),_xlfn.FORMULATEXT('Weighted Average'!P24),'Weighted Average'!P24),"9","#"),"8","#"),"7","#"),"6","#"),"5","#"),"4","#"),"3","#"),"2","#"),"1","#"),"0","#"),CHAR(10),""),"$",""),"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Average'!P24),_xlfn.FORMULATEXT('Weighted Average'!P24),'Weighted Average'!P24),"9","#"),"8","#"),"7","#"),"6","#"),"5","#"),"4","#"),"3","#"),"2","#"),"1","#"),"0","#"),CHAR(10),""),"$",""),"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Average'!P24),_xlfn.FORMULATEXT('#_Weighted Average'!P24),'#_Weighted Average'!P24),"9","#"),"8","#"),"7","#"),"6","#"),"5","#"),"4","#"),"3","#"),"2","#"),"1","#"),"0","#"),CHAR(10),""),"$",""),"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Average'!P24),_xlfn.FORMULATEXT('#_Weighted Average'!P24),'#_Weighted Average'!P24),"9","#"),"8","#"),"7","#"),"6","#"),"5","#"),"4","#"),"3","#"),"2","#"),"1","#"),"0","#"),CHAR(10),""),"$","")," ",""),",","@"),"&gt;","@"),"&lt;","@"),"=","@"),")","@"),"(","@"),"^","@"),"/","@"),"+","@"),"*","@"),"-","@"),"@#","")))/2,TRUE,FALSE),"HardCodeMsg",IF(LEN(IF(_xlfn.ISFORMULA('Weighted Average'!P24),_xlfn.FORMULATEXT('Weighted Average'!P24),'Weighted Average'!P24))-LEN(SUBSTITUTE(IF(_xlfn.ISFORMULA('Weighted Average'!P24),_xlfn.FORMULATEXT('Weighted Average'!P24),'Weighted Average'!P24),"""",""))&gt;LEN(IF(_xlfn.ISFORMULA('#_Weighted Average'!P24),_xlfn.FORMULATEXT('#_Weighted Average'!P24),'#_Weighted Average'!P24))-LEN(SUBSTITUTE(IF(_xlfn.ISFORMULA('#_Weighted Average'!P24),_xlfn.FORMULATEXT('#_Weighted Average'!P24),'#_Weighted Average'!P24),"""","")),TRUE,FALSE),"HardQuoteMsg",IF(LEN(IF(_xlfn.ISFORMULA('Weighted Average'!P24),_xlfn.FORMULATEXT('Weighted Average'!P24),'Weighted Average'!P24))-LEN(SUBSTITUTE(IF(_xlfn.ISFORMULA('Weighted Average'!P24),_xlfn.FORMULATEXT('Weighted Average'!P24),'Weighted Average'!P24),"$",""))&lt;0.5*(LEN(IF(_xlfn.ISFORMULA('#_Weighted Average'!P24),_xlfn.FORMULATEXT('#_Weighted Average'!P24),'#_Weighted Average'!P24))-LEN(SUBSTITUTE(IF(_xlfn.ISFORMULA('#_Weighted Average'!P24),_xlfn.FORMULATEXT('#_Weighted Average'!P24),'#_Weighted Average'!P24),"$",""))),TRUE,FALSE),"MissingAbsMsg",TRUE,"PerfectMsg")</f>
        <v/>
      </c>
      <c r="Q24" s="163" t="str">
        <f ca="1">_xlfn.IFS(ISBLANK('Weighted Average'!Q24),"",IF(NOT(ISNA('#_Weighted Average'!Q24)),IF(ISNA('Weighted Average'!Q24),TRUE,FALSE),FALSE),"StuNAMsg",IF(AND(ISNA('#_Weighted Average'!Q24),ISNA('Weighted Average'!Q24)),TRUE,FALSE),"PerfectMsg",IF(NOT(ISERROR('#_Weighted Average'!Q24)),IF(ISERROR('Weighted Average'!Q24),TRUE,FALSE),FALSE),"StuErrorMsg",IF(TYPE('#_Weighted Average'!Q24)&lt;&gt;TYPE('Weighted Average'!Q24),TRUE,FALSE),"WrongTypeMsg",IF(_xlfn.ISFORMULA('#_Weighted Average'!Q24),IF(NOT(_xlfn.ISFORMULA('Weighted Average'!Q24)),TRUE),FALSE),"MissingFormulaMsg",IF(NOT(AND(ISNUMBER(FIND("[",_xlfn.FORMULATEXT('#_Weighted Average'!Q24))),ISNUMBER(FIND("!",_xlfn.FORMULATEXT('#_Weighted Average'!Q24))))),AND(ISNUMBER(FIND("[",_xlfn.FORMULATEXT('Weighted Average'!Q24))),ISNUMBER(FIND("!",_xlfn.FORMULATEXT('Weighted Average'!Q24)))),FALSE),"ExternalRefsMsg",IF(ISNUMBER('#_Weighted Average'!Q24),IF(ABS('#_Weighted Average'!Q24-'Weighted Average'!Q24)&gt;0.00001,TRUE,FALSE),IF('#_Weighted Average'!Q24&lt;&gt;'Weighted Average'!Q24,TRUE,FALSE)),IF(ISNUMBER('#_Weighted Average'!Q24),IF('#_Weighted Average'!Q24&gt;'Weighted Average'!Q24,"TooLow","TooHigh"),"WrongAnswer"),NOT(_xlfn.ISFORMULA('#_Weighted Average'!Q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Average'!Q24),_xlfn.FORMULATEXT('Weighted Average'!Q24),'Weighted Average'!Q24),"9","#"),"8","#"),"7","#"),"6","#"),"5","#"),"4","#"),"3","#"),"2","#"),"1","#"),"0","#"),CHAR(10),""),"$",""),"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Average'!Q24),_xlfn.FORMULATEXT('Weighted Average'!Q24),'Weighted Average'!Q24),"9","#"),"8","#"),"7","#"),"6","#"),"5","#"),"4","#"),"3","#"),"2","#"),"1","#"),"0","#"),CHAR(10),""),"$",""),"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Average'!Q24),_xlfn.FORMULATEXT('#_Weighted Average'!Q24),'#_Weighted Average'!Q24),"9","#"),"8","#"),"7","#"),"6","#"),"5","#"),"4","#"),"3","#"),"2","#"),"1","#"),"0","#"),CHAR(10),""),"$",""),"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Average'!Q24),_xlfn.FORMULATEXT('#_Weighted Average'!Q24),'#_Weighted Average'!Q24),"9","#"),"8","#"),"7","#"),"6","#"),"5","#"),"4","#"),"3","#"),"2","#"),"1","#"),"0","#"),CHAR(10),""),"$","")," ",""),",","@"),"&gt;","@"),"&lt;","@"),"=","@"),")","@"),"(","@"),"^","@"),"/","@"),"+","@"),"*","@"),"-","@"),"@#","")))/2,TRUE,FALSE),"HardCodeMsg",IF(LEN(IF(_xlfn.ISFORMULA('Weighted Average'!Q24),_xlfn.FORMULATEXT('Weighted Average'!Q24),'Weighted Average'!Q24))-LEN(SUBSTITUTE(IF(_xlfn.ISFORMULA('Weighted Average'!Q24),_xlfn.FORMULATEXT('Weighted Average'!Q24),'Weighted Average'!Q24),"""",""))&gt;LEN(IF(_xlfn.ISFORMULA('#_Weighted Average'!Q24),_xlfn.FORMULATEXT('#_Weighted Average'!Q24),'#_Weighted Average'!Q24))-LEN(SUBSTITUTE(IF(_xlfn.ISFORMULA('#_Weighted Average'!Q24),_xlfn.FORMULATEXT('#_Weighted Average'!Q24),'#_Weighted Average'!Q24),"""","")),TRUE,FALSE),"HardQuoteMsg",IF(LEN(IF(_xlfn.ISFORMULA('Weighted Average'!Q24),_xlfn.FORMULATEXT('Weighted Average'!Q24),'Weighted Average'!Q24))-LEN(SUBSTITUTE(IF(_xlfn.ISFORMULA('Weighted Average'!Q24),_xlfn.FORMULATEXT('Weighted Average'!Q24),'Weighted Average'!Q24),"$",""))&lt;0.5*(LEN(IF(_xlfn.ISFORMULA('#_Weighted Average'!Q24),_xlfn.FORMULATEXT('#_Weighted Average'!Q24),'#_Weighted Average'!Q24))-LEN(SUBSTITUTE(IF(_xlfn.ISFORMULA('#_Weighted Average'!Q24),_xlfn.FORMULATEXT('#_Weighted Average'!Q24),'#_Weighted Average'!Q24),"$",""))),TRUE,FALSE),"MissingAbsMsg",TRUE,"PerfectMsg")</f>
        <v/>
      </c>
      <c r="R24" s="162" t="str">
        <f ca="1">_xlfn.IFS(ISBLANK('Weighted Average'!R24),"",IF(NOT(ISNA('#_Weighted Average'!R24)),IF(ISNA('Weighted Average'!R24),TRUE,FALSE),FALSE),"StuNAMsg",IF(AND(ISNA('#_Weighted Average'!R24),ISNA('Weighted Average'!R24)),TRUE,FALSE),"PerfectMsg",IF(NOT(ISERROR('#_Weighted Average'!R24)),IF(ISERROR('Weighted Average'!R24),TRUE,FALSE),FALSE),"StuErrorMsg",IF(TYPE('#_Weighted Average'!R24)&lt;&gt;TYPE('Weighted Average'!R24),TRUE,FALSE),"WrongTypeMsg",IF(_xlfn.ISFORMULA('#_Weighted Average'!R24),IF(NOT(_xlfn.ISFORMULA('Weighted Average'!R24)),TRUE),FALSE),"MissingFormulaMsg",IF(NOT(AND(ISNUMBER(FIND("[",_xlfn.FORMULATEXT('#_Weighted Average'!R24))),ISNUMBER(FIND("!",_xlfn.FORMULATEXT('#_Weighted Average'!R24))))),AND(ISNUMBER(FIND("[",_xlfn.FORMULATEXT('Weighted Average'!R24))),ISNUMBER(FIND("!",_xlfn.FORMULATEXT('Weighted Average'!R24)))),FALSE),"ExternalRefsMsg",IF(ISNUMBER('#_Weighted Average'!R24),IF(ABS('#_Weighted Average'!R24-'Weighted Average'!R24)&gt;0.00001,TRUE,FALSE),IF('#_Weighted Average'!R24&lt;&gt;'Weighted Average'!R24,TRUE,FALSE)),IF(ISNUMBER('#_Weighted Average'!R24),IF('#_Weighted Average'!R24&gt;'Weighted Average'!R24,"TooLow","TooHigh"),"WrongAnswer"),NOT(_xlfn.ISFORMULA('#_Weighted Average'!R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Average'!R24),_xlfn.FORMULATEXT('Weighted Average'!R24),'Weighted Average'!R24),"9","#"),"8","#"),"7","#"),"6","#"),"5","#"),"4","#"),"3","#"),"2","#"),"1","#"),"0","#"),CHAR(10),""),"$",""),"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Average'!R24),_xlfn.FORMULATEXT('Weighted Average'!R24),'Weighted Average'!R24),"9","#"),"8","#"),"7","#"),"6","#"),"5","#"),"4","#"),"3","#"),"2","#"),"1","#"),"0","#"),CHAR(10),""),"$",""),"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Average'!R24),_xlfn.FORMULATEXT('#_Weighted Average'!R24),'#_Weighted Average'!R24),"9","#"),"8","#"),"7","#"),"6","#"),"5","#"),"4","#"),"3","#"),"2","#"),"1","#"),"0","#"),CHAR(10),""),"$",""),"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Average'!R24),_xlfn.FORMULATEXT('#_Weighted Average'!R24),'#_Weighted Average'!R24),"9","#"),"8","#"),"7","#"),"6","#"),"5","#"),"4","#"),"3","#"),"2","#"),"1","#"),"0","#"),CHAR(10),""),"$","")," ",""),",","@"),"&gt;","@"),"&lt;","@"),"=","@"),")","@"),"(","@"),"^","@"),"/","@"),"+","@"),"*","@"),"-","@"),"@#","")))/2,TRUE,FALSE),"HardCodeMsg",IF(LEN(IF(_xlfn.ISFORMULA('Weighted Average'!R24),_xlfn.FORMULATEXT('Weighted Average'!R24),'Weighted Average'!R24))-LEN(SUBSTITUTE(IF(_xlfn.ISFORMULA('Weighted Average'!R24),_xlfn.FORMULATEXT('Weighted Average'!R24),'Weighted Average'!R24),"""",""))&gt;LEN(IF(_xlfn.ISFORMULA('#_Weighted Average'!R24),_xlfn.FORMULATEXT('#_Weighted Average'!R24),'#_Weighted Average'!R24))-LEN(SUBSTITUTE(IF(_xlfn.ISFORMULA('#_Weighted Average'!R24),_xlfn.FORMULATEXT('#_Weighted Average'!R24),'#_Weighted Average'!R24),"""","")),TRUE,FALSE),"HardQuoteMsg",IF(LEN(IF(_xlfn.ISFORMULA('Weighted Average'!R24),_xlfn.FORMULATEXT('Weighted Average'!R24),'Weighted Average'!R24))-LEN(SUBSTITUTE(IF(_xlfn.ISFORMULA('Weighted Average'!R24),_xlfn.FORMULATEXT('Weighted Average'!R24),'Weighted Average'!R24),"$",""))&lt;0.5*(LEN(IF(_xlfn.ISFORMULA('#_Weighted Average'!R24),_xlfn.FORMULATEXT('#_Weighted Average'!R24),'#_Weighted Average'!R24))-LEN(SUBSTITUTE(IF(_xlfn.ISFORMULA('#_Weighted Average'!R24),_xlfn.FORMULATEXT('#_Weighted Average'!R24),'#_Weighted Average'!R24),"$",""))),TRUE,FALSE),"MissingAbsMsg",TRUE,"PerfectMsg")</f>
        <v/>
      </c>
      <c r="S24" s="163" t="str">
        <f ca="1">_xlfn.IFS(ISBLANK('Weighted Average'!S24),"",IF(NOT(ISNA('#_Weighted Average'!S24)),IF(ISNA('Weighted Average'!S24),TRUE,FALSE),FALSE),"StuNAMsg",IF(AND(ISNA('#_Weighted Average'!S24),ISNA('Weighted Average'!S24)),TRUE,FALSE),"PerfectMsg",IF(NOT(ISERROR('#_Weighted Average'!S24)),IF(ISERROR('Weighted Average'!S24),TRUE,FALSE),FALSE),"StuErrorMsg",IF(TYPE('#_Weighted Average'!S24)&lt;&gt;TYPE('Weighted Average'!S24),TRUE,FALSE),"WrongTypeMsg",IF(_xlfn.ISFORMULA('#_Weighted Average'!S24),IF(NOT(_xlfn.ISFORMULA('Weighted Average'!S24)),TRUE),FALSE),"MissingFormulaMsg",IF(NOT(AND(ISNUMBER(FIND("[",_xlfn.FORMULATEXT('#_Weighted Average'!S24))),ISNUMBER(FIND("!",_xlfn.FORMULATEXT('#_Weighted Average'!S24))))),AND(ISNUMBER(FIND("[",_xlfn.FORMULATEXT('Weighted Average'!S24))),ISNUMBER(FIND("!",_xlfn.FORMULATEXT('Weighted Average'!S24)))),FALSE),"ExternalRefsMsg",IF(ISNUMBER('#_Weighted Average'!S24),IF(ABS('#_Weighted Average'!S24-'Weighted Average'!S24)&gt;0.00001,TRUE,FALSE),IF('#_Weighted Average'!S24&lt;&gt;'Weighted Average'!S24,TRUE,FALSE)),IF(ISNUMBER('#_Weighted Average'!S24),IF('#_Weighted Average'!S24&gt;'Weighted Average'!S24,"TooLow","TooHigh"),"WrongAnswer"),NOT(_xlfn.ISFORMULA('#_Weighted Average'!S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Average'!S24),_xlfn.FORMULATEXT('Weighted Average'!S24),'Weighted Average'!S24),"9","#"),"8","#"),"7","#"),"6","#"),"5","#"),"4","#"),"3","#"),"2","#"),"1","#"),"0","#"),CHAR(10),""),"$",""),"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Average'!S24),_xlfn.FORMULATEXT('Weighted Average'!S24),'Weighted Average'!S24),"9","#"),"8","#"),"7","#"),"6","#"),"5","#"),"4","#"),"3","#"),"2","#"),"1","#"),"0","#"),CHAR(10),""),"$",""),"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Average'!S24),_xlfn.FORMULATEXT('#_Weighted Average'!S24),'#_Weighted Average'!S24),"9","#"),"8","#"),"7","#"),"6","#"),"5","#"),"4","#"),"3","#"),"2","#"),"1","#"),"0","#"),CHAR(10),""),"$",""),"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Average'!S24),_xlfn.FORMULATEXT('#_Weighted Average'!S24),'#_Weighted Average'!S24),"9","#"),"8","#"),"7","#"),"6","#"),"5","#"),"4","#"),"3","#"),"2","#"),"1","#"),"0","#"),CHAR(10),""),"$","")," ",""),",","@"),"&gt;","@"),"&lt;","@"),"=","@"),")","@"),"(","@"),"^","@"),"/","@"),"+","@"),"*","@"),"-","@"),"@#","")))/2,TRUE,FALSE),"HardCodeMsg",IF(LEN(IF(_xlfn.ISFORMULA('Weighted Average'!S24),_xlfn.FORMULATEXT('Weighted Average'!S24),'Weighted Average'!S24))-LEN(SUBSTITUTE(IF(_xlfn.ISFORMULA('Weighted Average'!S24),_xlfn.FORMULATEXT('Weighted Average'!S24),'Weighted Average'!S24),"""",""))&gt;LEN(IF(_xlfn.ISFORMULA('#_Weighted Average'!S24),_xlfn.FORMULATEXT('#_Weighted Average'!S24),'#_Weighted Average'!S24))-LEN(SUBSTITUTE(IF(_xlfn.ISFORMULA('#_Weighted Average'!S24),_xlfn.FORMULATEXT('#_Weighted Average'!S24),'#_Weighted Average'!S24),"""","")),TRUE,FALSE),"HardQuoteMsg",IF(LEN(IF(_xlfn.ISFORMULA('Weighted Average'!S24),_xlfn.FORMULATEXT('Weighted Average'!S24),'Weighted Average'!S24))-LEN(SUBSTITUTE(IF(_xlfn.ISFORMULA('Weighted Average'!S24),_xlfn.FORMULATEXT('Weighted Average'!S24),'Weighted Average'!S24),"$",""))&lt;0.5*(LEN(IF(_xlfn.ISFORMULA('#_Weighted Average'!S24),_xlfn.FORMULATEXT('#_Weighted Average'!S24),'#_Weighted Average'!S24))-LEN(SUBSTITUTE(IF(_xlfn.ISFORMULA('#_Weighted Average'!S24),_xlfn.FORMULATEXT('#_Weighted Average'!S24),'#_Weighted Average'!S24),"$",""))),TRUE,FALSE),"MissingAbsMsg",TRUE,"PerfectMsg")</f>
        <v/>
      </c>
      <c r="T24" s="164" t="str">
        <f ca="1">_xlfn.IFS(ISBLANK('Weighted Average'!T24),"",IF(NOT(ISNA('#_Weighted Average'!T24)),IF(ISNA('Weighted Average'!T24),TRUE,FALSE),FALSE),"StuNAMsg",IF(AND(ISNA('#_Weighted Average'!T24),ISNA('Weighted Average'!T24)),TRUE,FALSE),"PerfectMsg",IF(NOT(ISERROR('#_Weighted Average'!T24)),IF(ISERROR('Weighted Average'!T24),TRUE,FALSE),FALSE),"StuErrorMsg",IF(TYPE('#_Weighted Average'!T24)&lt;&gt;TYPE('Weighted Average'!T24),TRUE,FALSE),"WrongTypeMsg",IF(_xlfn.ISFORMULA('#_Weighted Average'!T24),IF(NOT(_xlfn.ISFORMULA('Weighted Average'!T24)),TRUE),FALSE),"MissingFormulaMsg",IF(NOT(AND(ISNUMBER(FIND("[",_xlfn.FORMULATEXT('#_Weighted Average'!T24))),ISNUMBER(FIND("!",_xlfn.FORMULATEXT('#_Weighted Average'!T24))))),AND(ISNUMBER(FIND("[",_xlfn.FORMULATEXT('Weighted Average'!T24))),ISNUMBER(FIND("!",_xlfn.FORMULATEXT('Weighted Average'!T24)))),FALSE),"ExternalRefsMsg",IF(ISNUMBER('#_Weighted Average'!T24),IF(ABS('#_Weighted Average'!T24-'Weighted Average'!T24)&gt;0.00001,TRUE,FALSE),IF('#_Weighted Average'!T24&lt;&gt;'Weighted Average'!T24,TRUE,FALSE)),IF(ISNUMBER('#_Weighted Average'!T24),IF('#_Weighted Average'!T24&gt;'Weighted Average'!T24,"TooLow","TooHigh"),"WrongAnswer"),NOT(_xlfn.ISFORMULA('#_Weighted Average'!T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Average'!T24),_xlfn.FORMULATEXT('Weighted Average'!T24),'Weighted Average'!T24),"9","#"),"8","#"),"7","#"),"6","#"),"5","#"),"4","#"),"3","#"),"2","#"),"1","#"),"0","#"),CHAR(10),""),"$",""),"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Average'!T24),_xlfn.FORMULATEXT('Weighted Average'!T24),'Weighted Average'!T24),"9","#"),"8","#"),"7","#"),"6","#"),"5","#"),"4","#"),"3","#"),"2","#"),"1","#"),"0","#"),CHAR(10),""),"$",""),"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Average'!T24),_xlfn.FORMULATEXT('#_Weighted Average'!T24),'#_Weighted Average'!T24),"9","#"),"8","#"),"7","#"),"6","#"),"5","#"),"4","#"),"3","#"),"2","#"),"1","#"),"0","#"),CHAR(10),""),"$",""),"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Average'!T24),_xlfn.FORMULATEXT('#_Weighted Average'!T24),'#_Weighted Average'!T24),"9","#"),"8","#"),"7","#"),"6","#"),"5","#"),"4","#"),"3","#"),"2","#"),"1","#"),"0","#"),CHAR(10),""),"$","")," ",""),",","@"),"&gt;","@"),"&lt;","@"),"=","@"),")","@"),"(","@"),"^","@"),"/","@"),"+","@"),"*","@"),"-","@"),"@#","")))/2,TRUE,FALSE),"HardCodeMsg",IF(LEN(IF(_xlfn.ISFORMULA('Weighted Average'!T24),_xlfn.FORMULATEXT('Weighted Average'!T24),'Weighted Average'!T24))-LEN(SUBSTITUTE(IF(_xlfn.ISFORMULA('Weighted Average'!T24),_xlfn.FORMULATEXT('Weighted Average'!T24),'Weighted Average'!T24),"""",""))&gt;LEN(IF(_xlfn.ISFORMULA('#_Weighted Average'!T24),_xlfn.FORMULATEXT('#_Weighted Average'!T24),'#_Weighted Average'!T24))-LEN(SUBSTITUTE(IF(_xlfn.ISFORMULA('#_Weighted Average'!T24),_xlfn.FORMULATEXT('#_Weighted Average'!T24),'#_Weighted Average'!T24),"""","")),TRUE,FALSE),"HardQuoteMsg",IF(LEN(IF(_xlfn.ISFORMULA('Weighted Average'!T24),_xlfn.FORMULATEXT('Weighted Average'!T24),'Weighted Average'!T24))-LEN(SUBSTITUTE(IF(_xlfn.ISFORMULA('Weighted Average'!T24),_xlfn.FORMULATEXT('Weighted Average'!T24),'Weighted Average'!T24),"$",""))&lt;0.5*(LEN(IF(_xlfn.ISFORMULA('#_Weighted Average'!T24),_xlfn.FORMULATEXT('#_Weighted Average'!T24),'#_Weighted Average'!T24))-LEN(SUBSTITUTE(IF(_xlfn.ISFORMULA('#_Weighted Average'!T24),_xlfn.FORMULATEXT('#_Weighted Average'!T24),'#_Weighted Average'!T24),"$",""))),TRUE,FALSE),"MissingAbsMsg",TRUE,"PerfectMsg")</f>
        <v/>
      </c>
      <c r="U24" s="155" t="str">
        <f ca="1">_xlfn.IFS(ISBLANK('Weighted Average'!U24),"",IF(NOT(ISNA('#_Weighted Average'!U24)),IF(ISNA('Weighted Average'!U24),TRUE,FALSE),FALSE),"StuNAMsg",IF(AND(ISNA('#_Weighted Average'!U24),ISNA('Weighted Average'!U24)),TRUE,FALSE),"PerfectMsg",IF(NOT(ISERROR('#_Weighted Average'!U24)),IF(ISERROR('Weighted Average'!U24),TRUE,FALSE),FALSE),"StuErrorMsg",IF(TYPE('#_Weighted Average'!U24)&lt;&gt;TYPE('Weighted Average'!U24),TRUE,FALSE),"WrongTypeMsg",IF(_xlfn.ISFORMULA('#_Weighted Average'!U24),IF(NOT(_xlfn.ISFORMULA('Weighted Average'!U24)),TRUE),FALSE),"MissingFormulaMsg",IF(NOT(AND(ISNUMBER(FIND("[",_xlfn.FORMULATEXT('#_Weighted Average'!U24))),ISNUMBER(FIND("!",_xlfn.FORMULATEXT('#_Weighted Average'!U24))))),AND(ISNUMBER(FIND("[",_xlfn.FORMULATEXT('Weighted Average'!U24))),ISNUMBER(FIND("!",_xlfn.FORMULATEXT('Weighted Average'!U24)))),FALSE),"ExternalRefsMsg",IF(ISNUMBER('#_Weighted Average'!U24),IF(ABS('#_Weighted Average'!U24-'Weighted Average'!U24)&gt;0.00001,TRUE,FALSE),IF('#_Weighted Average'!U24&lt;&gt;'Weighted Average'!U24,TRUE,FALSE)),IF(ISNUMBER('#_Weighted Average'!U24),IF('#_Weighted Average'!U24&gt;'Weighted Average'!U24,"TooLow","TooHigh"),"WrongAnswer"),NOT(_xlfn.ISFORMULA('#_Weighted Average'!U24)),"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Average'!U24),_xlfn.FORMULATEXT('Weighted Average'!U24),'Weighted Average'!U24),"9","#"),"8","#"),"7","#"),"6","#"),"5","#"),"4","#"),"3","#"),"2","#"),"1","#"),"0","#"),CHAR(10),""),"$",""),"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Average'!U24),_xlfn.FORMULATEXT('Weighted Average'!U24),'Weighted Average'!U24),"9","#"),"8","#"),"7","#"),"6","#"),"5","#"),"4","#"),"3","#"),"2","#"),"1","#"),"0","#"),CHAR(10),""),"$",""),"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Average'!U24),_xlfn.FORMULATEXT('#_Weighted Average'!U24),'#_Weighted Average'!U24),"9","#"),"8","#"),"7","#"),"6","#"),"5","#"),"4","#"),"3","#"),"2","#"),"1","#"),"0","#"),CHAR(10),""),"$",""),"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Average'!U24),_xlfn.FORMULATEXT('#_Weighted Average'!U24),'#_Weighted Average'!U24),"9","#"),"8","#"),"7","#"),"6","#"),"5","#"),"4","#"),"3","#"),"2","#"),"1","#"),"0","#"),CHAR(10),""),"$","")," ",""),",","@"),"&gt;","@"),"&lt;","@"),"=","@"),")","@"),"(","@"),"^","@"),"/","@"),"+","@"),"*","@"),"-","@"),"@#","")))/2,TRUE,FALSE),"HardCodeMsg",IF(LEN(IF(_xlfn.ISFORMULA('Weighted Average'!U24),_xlfn.FORMULATEXT('Weighted Average'!U24),'Weighted Average'!U24))-LEN(SUBSTITUTE(IF(_xlfn.ISFORMULA('Weighted Average'!U24),_xlfn.FORMULATEXT('Weighted Average'!U24),'Weighted Average'!U24),"""",""))&gt;LEN(IF(_xlfn.ISFORMULA('#_Weighted Average'!U24),_xlfn.FORMULATEXT('#_Weighted Average'!U24),'#_Weighted Average'!U24))-LEN(SUBSTITUTE(IF(_xlfn.ISFORMULA('#_Weighted Average'!U24),_xlfn.FORMULATEXT('#_Weighted Average'!U24),'#_Weighted Average'!U24),"""","")),TRUE,FALSE),"HardQuoteMsg",IF(LEN(IF(_xlfn.ISFORMULA('Weighted Average'!U24),_xlfn.FORMULATEXT('Weighted Average'!U24),'Weighted Average'!U24))-LEN(SUBSTITUTE(IF(_xlfn.ISFORMULA('Weighted Average'!U24),_xlfn.FORMULATEXT('Weighted Average'!U24),'Weighted Average'!U24),"$",""))&lt;0.5*(LEN(IF(_xlfn.ISFORMULA('#_Weighted Average'!U24),_xlfn.FORMULATEXT('#_Weighted Average'!U24),'#_Weighted Average'!U24))-LEN(SUBSTITUTE(IF(_xlfn.ISFORMULA('#_Weighted Average'!U24),_xlfn.FORMULATEXT('#_Weighted Average'!U24),'#_Weighted Average'!U24),"$",""))),TRUE,FALSE),"MissingAbsMsg",TRUE,"PerfectMsg")</f>
        <v/>
      </c>
    </row>
    <row r="25" spans="2:21" x14ac:dyDescent="0.15">
      <c r="B25" s="150">
        <v>0</v>
      </c>
      <c r="C25" s="162">
        <v>0</v>
      </c>
      <c r="D25" s="162">
        <v>0</v>
      </c>
      <c r="E25" s="162">
        <v>0</v>
      </c>
      <c r="F25" s="162">
        <v>0</v>
      </c>
      <c r="G25" s="162">
        <v>0</v>
      </c>
      <c r="H25" s="162">
        <v>0</v>
      </c>
      <c r="I25" s="162">
        <v>0</v>
      </c>
      <c r="J25" s="162">
        <v>0</v>
      </c>
      <c r="K25" s="162">
        <v>0</v>
      </c>
      <c r="L25" s="162">
        <v>0</v>
      </c>
      <c r="M25" s="162">
        <v>0</v>
      </c>
      <c r="N25" s="162" t="str">
        <f ca="1">_xlfn.IFS(ISBLANK('Weighted Average'!N25),"",IF(NOT(ISNA('#_Weighted Average'!N25)),IF(ISNA('Weighted Average'!N25),TRUE,FALSE),FALSE),"StuNAMsg",IF(AND(ISNA('#_Weighted Average'!N25),ISNA('Weighted Average'!N25)),TRUE,FALSE),"PerfectMsg",IF(NOT(ISERROR('#_Weighted Average'!N25)),IF(ISERROR('Weighted Average'!N25),TRUE,FALSE),FALSE),"StuErrorMsg",IF(TYPE('#_Weighted Average'!N25)&lt;&gt;TYPE('Weighted Average'!N25),TRUE,FALSE),"WrongTypeMsg",IF(_xlfn.ISFORMULA('#_Weighted Average'!N25),IF(NOT(_xlfn.ISFORMULA('Weighted Average'!N25)),TRUE),FALSE),"MissingFormulaMsg",IF(NOT(AND(ISNUMBER(FIND("[",_xlfn.FORMULATEXT('#_Weighted Average'!N25))),ISNUMBER(FIND("!",_xlfn.FORMULATEXT('#_Weighted Average'!N25))))),AND(ISNUMBER(FIND("[",_xlfn.FORMULATEXT('Weighted Average'!N25))),ISNUMBER(FIND("!",_xlfn.FORMULATEXT('Weighted Average'!N25)))),FALSE),"ExternalRefsMsg",IF(ISNUMBER('#_Weighted Average'!N25),IF(ABS('#_Weighted Average'!N25-'Weighted Average'!N25)&gt;0.00001,TRUE,FALSE),IF('#_Weighted Average'!N25&lt;&gt;'Weighted Average'!N25,TRUE,FALSE)),IF(ISNUMBER('#_Weighted Average'!N25),IF('#_Weighted Average'!N25&gt;'Weighted Average'!N25,"TooLow","TooHigh"),"WrongAnswer"),NOT(_xlfn.ISFORMULA('#_Weighted Average'!N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Average'!N25),_xlfn.FORMULATEXT('Weighted Average'!N25),'Weighted Average'!N25),"9","#"),"8","#"),"7","#"),"6","#"),"5","#"),"4","#"),"3","#"),"2","#"),"1","#"),"0","#"),CHAR(10),""),"$",""),"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Average'!N25),_xlfn.FORMULATEXT('Weighted Average'!N25),'Weighted Average'!N25),"9","#"),"8","#"),"7","#"),"6","#"),"5","#"),"4","#"),"3","#"),"2","#"),"1","#"),"0","#"),CHAR(10),""),"$",""),"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Average'!N25),_xlfn.FORMULATEXT('#_Weighted Average'!N25),'#_Weighted Average'!N25),"9","#"),"8","#"),"7","#"),"6","#"),"5","#"),"4","#"),"3","#"),"2","#"),"1","#"),"0","#"),CHAR(10),""),"$",""),"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Average'!N25),_xlfn.FORMULATEXT('#_Weighted Average'!N25),'#_Weighted Average'!N25),"9","#"),"8","#"),"7","#"),"6","#"),"5","#"),"4","#"),"3","#"),"2","#"),"1","#"),"0","#"),CHAR(10),""),"$","")," ",""),",","@"),"&gt;","@"),"&lt;","@"),"=","@"),")","@"),"(","@"),"^","@"),"/","@"),"+","@"),"*","@"),"-","@"),"@#","")))/2,TRUE,FALSE),"HardCodeMsg",IF(LEN(IF(_xlfn.ISFORMULA('Weighted Average'!N25),_xlfn.FORMULATEXT('Weighted Average'!N25),'Weighted Average'!N25))-LEN(SUBSTITUTE(IF(_xlfn.ISFORMULA('Weighted Average'!N25),_xlfn.FORMULATEXT('Weighted Average'!N25),'Weighted Average'!N25),"""",""))&gt;LEN(IF(_xlfn.ISFORMULA('#_Weighted Average'!N25),_xlfn.FORMULATEXT('#_Weighted Average'!N25),'#_Weighted Average'!N25))-LEN(SUBSTITUTE(IF(_xlfn.ISFORMULA('#_Weighted Average'!N25),_xlfn.FORMULATEXT('#_Weighted Average'!N25),'#_Weighted Average'!N25),"""","")),TRUE,FALSE),"HardQuoteMsg",IF(LEN(IF(_xlfn.ISFORMULA('Weighted Average'!N25),_xlfn.FORMULATEXT('Weighted Average'!N25),'Weighted Average'!N25))-LEN(SUBSTITUTE(IF(_xlfn.ISFORMULA('Weighted Average'!N25),_xlfn.FORMULATEXT('Weighted Average'!N25),'Weighted Average'!N25),"$",""))&lt;0.5*(LEN(IF(_xlfn.ISFORMULA('#_Weighted Average'!N25),_xlfn.FORMULATEXT('#_Weighted Average'!N25),'#_Weighted Average'!N25))-LEN(SUBSTITUTE(IF(_xlfn.ISFORMULA('#_Weighted Average'!N25),_xlfn.FORMULATEXT('#_Weighted Average'!N25),'#_Weighted Average'!N25),"$",""))),TRUE,FALSE),"MissingAbsMsg",TRUE,"PerfectMsg")</f>
        <v/>
      </c>
      <c r="O25" s="163" t="str">
        <f ca="1">_xlfn.IFS(ISBLANK('Weighted Average'!O25),"",IF(NOT(ISNA('#_Weighted Average'!O25)),IF(ISNA('Weighted Average'!O25),TRUE,FALSE),FALSE),"StuNAMsg",IF(AND(ISNA('#_Weighted Average'!O25),ISNA('Weighted Average'!O25)),TRUE,FALSE),"PerfectMsg",IF(NOT(ISERROR('#_Weighted Average'!O25)),IF(ISERROR('Weighted Average'!O25),TRUE,FALSE),FALSE),"StuErrorMsg",IF(TYPE('#_Weighted Average'!O25)&lt;&gt;TYPE('Weighted Average'!O25),TRUE,FALSE),"WrongTypeMsg",IF(_xlfn.ISFORMULA('#_Weighted Average'!O25),IF(NOT(_xlfn.ISFORMULA('Weighted Average'!O25)),TRUE),FALSE),"MissingFormulaMsg",IF(NOT(AND(ISNUMBER(FIND("[",_xlfn.FORMULATEXT('#_Weighted Average'!O25))),ISNUMBER(FIND("!",_xlfn.FORMULATEXT('#_Weighted Average'!O25))))),AND(ISNUMBER(FIND("[",_xlfn.FORMULATEXT('Weighted Average'!O25))),ISNUMBER(FIND("!",_xlfn.FORMULATEXT('Weighted Average'!O25)))),FALSE),"ExternalRefsMsg",IF(ISNUMBER('#_Weighted Average'!O25),IF(ABS('#_Weighted Average'!O25-'Weighted Average'!O25)&gt;0.00001,TRUE,FALSE),IF('#_Weighted Average'!O25&lt;&gt;'Weighted Average'!O25,TRUE,FALSE)),IF(ISNUMBER('#_Weighted Average'!O25),IF('#_Weighted Average'!O25&gt;'Weighted Average'!O25,"TooLow","TooHigh"),"WrongAnswer"),NOT(_xlfn.ISFORMULA('#_Weighted Average'!O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Average'!O25),_xlfn.FORMULATEXT('Weighted Average'!O25),'Weighted Average'!O25),"9","#"),"8","#"),"7","#"),"6","#"),"5","#"),"4","#"),"3","#"),"2","#"),"1","#"),"0","#"),CHAR(10),""),"$",""),"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Average'!O25),_xlfn.FORMULATEXT('Weighted Average'!O25),'Weighted Average'!O25),"9","#"),"8","#"),"7","#"),"6","#"),"5","#"),"4","#"),"3","#"),"2","#"),"1","#"),"0","#"),CHAR(10),""),"$",""),"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Average'!O25),_xlfn.FORMULATEXT('#_Weighted Average'!O25),'#_Weighted Average'!O25),"9","#"),"8","#"),"7","#"),"6","#"),"5","#"),"4","#"),"3","#"),"2","#"),"1","#"),"0","#"),CHAR(10),""),"$",""),"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Average'!O25),_xlfn.FORMULATEXT('#_Weighted Average'!O25),'#_Weighted Average'!O25),"9","#"),"8","#"),"7","#"),"6","#"),"5","#"),"4","#"),"3","#"),"2","#"),"1","#"),"0","#"),CHAR(10),""),"$","")," ",""),",","@"),"&gt;","@"),"&lt;","@"),"=","@"),")","@"),"(","@"),"^","@"),"/","@"),"+","@"),"*","@"),"-","@"),"@#","")))/2,TRUE,FALSE),"HardCodeMsg",IF(LEN(IF(_xlfn.ISFORMULA('Weighted Average'!O25),_xlfn.FORMULATEXT('Weighted Average'!O25),'Weighted Average'!O25))-LEN(SUBSTITUTE(IF(_xlfn.ISFORMULA('Weighted Average'!O25),_xlfn.FORMULATEXT('Weighted Average'!O25),'Weighted Average'!O25),"""",""))&gt;LEN(IF(_xlfn.ISFORMULA('#_Weighted Average'!O25),_xlfn.FORMULATEXT('#_Weighted Average'!O25),'#_Weighted Average'!O25))-LEN(SUBSTITUTE(IF(_xlfn.ISFORMULA('#_Weighted Average'!O25),_xlfn.FORMULATEXT('#_Weighted Average'!O25),'#_Weighted Average'!O25),"""","")),TRUE,FALSE),"HardQuoteMsg",IF(LEN(IF(_xlfn.ISFORMULA('Weighted Average'!O25),_xlfn.FORMULATEXT('Weighted Average'!O25),'Weighted Average'!O25))-LEN(SUBSTITUTE(IF(_xlfn.ISFORMULA('Weighted Average'!O25),_xlfn.FORMULATEXT('Weighted Average'!O25),'Weighted Average'!O25),"$",""))&lt;0.5*(LEN(IF(_xlfn.ISFORMULA('#_Weighted Average'!O25),_xlfn.FORMULATEXT('#_Weighted Average'!O25),'#_Weighted Average'!O25))-LEN(SUBSTITUTE(IF(_xlfn.ISFORMULA('#_Weighted Average'!O25),_xlfn.FORMULATEXT('#_Weighted Average'!O25),'#_Weighted Average'!O25),"$",""))),TRUE,FALSE),"MissingAbsMsg",TRUE,"PerfectMsg")</f>
        <v/>
      </c>
      <c r="P25" s="162" t="str">
        <f ca="1">_xlfn.IFS(ISBLANK('Weighted Average'!P25),"",IF(NOT(ISNA('#_Weighted Average'!P25)),IF(ISNA('Weighted Average'!P25),TRUE,FALSE),FALSE),"StuNAMsg",IF(AND(ISNA('#_Weighted Average'!P25),ISNA('Weighted Average'!P25)),TRUE,FALSE),"PerfectMsg",IF(NOT(ISERROR('#_Weighted Average'!P25)),IF(ISERROR('Weighted Average'!P25),TRUE,FALSE),FALSE),"StuErrorMsg",IF(TYPE('#_Weighted Average'!P25)&lt;&gt;TYPE('Weighted Average'!P25),TRUE,FALSE),"WrongTypeMsg",IF(_xlfn.ISFORMULA('#_Weighted Average'!P25),IF(NOT(_xlfn.ISFORMULA('Weighted Average'!P25)),TRUE),FALSE),"MissingFormulaMsg",IF(NOT(AND(ISNUMBER(FIND("[",_xlfn.FORMULATEXT('#_Weighted Average'!P25))),ISNUMBER(FIND("!",_xlfn.FORMULATEXT('#_Weighted Average'!P25))))),AND(ISNUMBER(FIND("[",_xlfn.FORMULATEXT('Weighted Average'!P25))),ISNUMBER(FIND("!",_xlfn.FORMULATEXT('Weighted Average'!P25)))),FALSE),"ExternalRefsMsg",IF(ISNUMBER('#_Weighted Average'!P25),IF(ABS('#_Weighted Average'!P25-'Weighted Average'!P25)&gt;0.00001,TRUE,FALSE),IF('#_Weighted Average'!P25&lt;&gt;'Weighted Average'!P25,TRUE,FALSE)),IF(ISNUMBER('#_Weighted Average'!P25),IF('#_Weighted Average'!P25&gt;'Weighted Average'!P25,"TooLow","TooHigh"),"WrongAnswer"),NOT(_xlfn.ISFORMULA('#_Weighted Average'!P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Average'!P25),_xlfn.FORMULATEXT('Weighted Average'!P25),'Weighted Average'!P25),"9","#"),"8","#"),"7","#"),"6","#"),"5","#"),"4","#"),"3","#"),"2","#"),"1","#"),"0","#"),CHAR(10),""),"$",""),"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Average'!P25),_xlfn.FORMULATEXT('Weighted Average'!P25),'Weighted Average'!P25),"9","#"),"8","#"),"7","#"),"6","#"),"5","#"),"4","#"),"3","#"),"2","#"),"1","#"),"0","#"),CHAR(10),""),"$",""),"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Average'!P25),_xlfn.FORMULATEXT('#_Weighted Average'!P25),'#_Weighted Average'!P25),"9","#"),"8","#"),"7","#"),"6","#"),"5","#"),"4","#"),"3","#"),"2","#"),"1","#"),"0","#"),CHAR(10),""),"$",""),"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Average'!P25),_xlfn.FORMULATEXT('#_Weighted Average'!P25),'#_Weighted Average'!P25),"9","#"),"8","#"),"7","#"),"6","#"),"5","#"),"4","#"),"3","#"),"2","#"),"1","#"),"0","#"),CHAR(10),""),"$","")," ",""),",","@"),"&gt;","@"),"&lt;","@"),"=","@"),")","@"),"(","@"),"^","@"),"/","@"),"+","@"),"*","@"),"-","@"),"@#","")))/2,TRUE,FALSE),"HardCodeMsg",IF(LEN(IF(_xlfn.ISFORMULA('Weighted Average'!P25),_xlfn.FORMULATEXT('Weighted Average'!P25),'Weighted Average'!P25))-LEN(SUBSTITUTE(IF(_xlfn.ISFORMULA('Weighted Average'!P25),_xlfn.FORMULATEXT('Weighted Average'!P25),'Weighted Average'!P25),"""",""))&gt;LEN(IF(_xlfn.ISFORMULA('#_Weighted Average'!P25),_xlfn.FORMULATEXT('#_Weighted Average'!P25),'#_Weighted Average'!P25))-LEN(SUBSTITUTE(IF(_xlfn.ISFORMULA('#_Weighted Average'!P25),_xlfn.FORMULATEXT('#_Weighted Average'!P25),'#_Weighted Average'!P25),"""","")),TRUE,FALSE),"HardQuoteMsg",IF(LEN(IF(_xlfn.ISFORMULA('Weighted Average'!P25),_xlfn.FORMULATEXT('Weighted Average'!P25),'Weighted Average'!P25))-LEN(SUBSTITUTE(IF(_xlfn.ISFORMULA('Weighted Average'!P25),_xlfn.FORMULATEXT('Weighted Average'!P25),'Weighted Average'!P25),"$",""))&lt;0.5*(LEN(IF(_xlfn.ISFORMULA('#_Weighted Average'!P25),_xlfn.FORMULATEXT('#_Weighted Average'!P25),'#_Weighted Average'!P25))-LEN(SUBSTITUTE(IF(_xlfn.ISFORMULA('#_Weighted Average'!P25),_xlfn.FORMULATEXT('#_Weighted Average'!P25),'#_Weighted Average'!P25),"$",""))),TRUE,FALSE),"MissingAbsMsg",TRUE,"PerfectMsg")</f>
        <v/>
      </c>
      <c r="Q25" s="163" t="str">
        <f ca="1">_xlfn.IFS(ISBLANK('Weighted Average'!Q25),"",IF(NOT(ISNA('#_Weighted Average'!Q25)),IF(ISNA('Weighted Average'!Q25),TRUE,FALSE),FALSE),"StuNAMsg",IF(AND(ISNA('#_Weighted Average'!Q25),ISNA('Weighted Average'!Q25)),TRUE,FALSE),"PerfectMsg",IF(NOT(ISERROR('#_Weighted Average'!Q25)),IF(ISERROR('Weighted Average'!Q25),TRUE,FALSE),FALSE),"StuErrorMsg",IF(TYPE('#_Weighted Average'!Q25)&lt;&gt;TYPE('Weighted Average'!Q25),TRUE,FALSE),"WrongTypeMsg",IF(_xlfn.ISFORMULA('#_Weighted Average'!Q25),IF(NOT(_xlfn.ISFORMULA('Weighted Average'!Q25)),TRUE),FALSE),"MissingFormulaMsg",IF(NOT(AND(ISNUMBER(FIND("[",_xlfn.FORMULATEXT('#_Weighted Average'!Q25))),ISNUMBER(FIND("!",_xlfn.FORMULATEXT('#_Weighted Average'!Q25))))),AND(ISNUMBER(FIND("[",_xlfn.FORMULATEXT('Weighted Average'!Q25))),ISNUMBER(FIND("!",_xlfn.FORMULATEXT('Weighted Average'!Q25)))),FALSE),"ExternalRefsMsg",IF(ISNUMBER('#_Weighted Average'!Q25),IF(ABS('#_Weighted Average'!Q25-'Weighted Average'!Q25)&gt;0.00001,TRUE,FALSE),IF('#_Weighted Average'!Q25&lt;&gt;'Weighted Average'!Q25,TRUE,FALSE)),IF(ISNUMBER('#_Weighted Average'!Q25),IF('#_Weighted Average'!Q25&gt;'Weighted Average'!Q25,"TooLow","TooHigh"),"WrongAnswer"),NOT(_xlfn.ISFORMULA('#_Weighted Average'!Q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Average'!Q25),_xlfn.FORMULATEXT('Weighted Average'!Q25),'Weighted Average'!Q25),"9","#"),"8","#"),"7","#"),"6","#"),"5","#"),"4","#"),"3","#"),"2","#"),"1","#"),"0","#"),CHAR(10),""),"$",""),"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Average'!Q25),_xlfn.FORMULATEXT('Weighted Average'!Q25),'Weighted Average'!Q25),"9","#"),"8","#"),"7","#"),"6","#"),"5","#"),"4","#"),"3","#"),"2","#"),"1","#"),"0","#"),CHAR(10),""),"$",""),"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Average'!Q25),_xlfn.FORMULATEXT('#_Weighted Average'!Q25),'#_Weighted Average'!Q25),"9","#"),"8","#"),"7","#"),"6","#"),"5","#"),"4","#"),"3","#"),"2","#"),"1","#"),"0","#"),CHAR(10),""),"$",""),"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Average'!Q25),_xlfn.FORMULATEXT('#_Weighted Average'!Q25),'#_Weighted Average'!Q25),"9","#"),"8","#"),"7","#"),"6","#"),"5","#"),"4","#"),"3","#"),"2","#"),"1","#"),"0","#"),CHAR(10),""),"$","")," ",""),",","@"),"&gt;","@"),"&lt;","@"),"=","@"),")","@"),"(","@"),"^","@"),"/","@"),"+","@"),"*","@"),"-","@"),"@#","")))/2,TRUE,FALSE),"HardCodeMsg",IF(LEN(IF(_xlfn.ISFORMULA('Weighted Average'!Q25),_xlfn.FORMULATEXT('Weighted Average'!Q25),'Weighted Average'!Q25))-LEN(SUBSTITUTE(IF(_xlfn.ISFORMULA('Weighted Average'!Q25),_xlfn.FORMULATEXT('Weighted Average'!Q25),'Weighted Average'!Q25),"""",""))&gt;LEN(IF(_xlfn.ISFORMULA('#_Weighted Average'!Q25),_xlfn.FORMULATEXT('#_Weighted Average'!Q25),'#_Weighted Average'!Q25))-LEN(SUBSTITUTE(IF(_xlfn.ISFORMULA('#_Weighted Average'!Q25),_xlfn.FORMULATEXT('#_Weighted Average'!Q25),'#_Weighted Average'!Q25),"""","")),TRUE,FALSE),"HardQuoteMsg",IF(LEN(IF(_xlfn.ISFORMULA('Weighted Average'!Q25),_xlfn.FORMULATEXT('Weighted Average'!Q25),'Weighted Average'!Q25))-LEN(SUBSTITUTE(IF(_xlfn.ISFORMULA('Weighted Average'!Q25),_xlfn.FORMULATEXT('Weighted Average'!Q25),'Weighted Average'!Q25),"$",""))&lt;0.5*(LEN(IF(_xlfn.ISFORMULA('#_Weighted Average'!Q25),_xlfn.FORMULATEXT('#_Weighted Average'!Q25),'#_Weighted Average'!Q25))-LEN(SUBSTITUTE(IF(_xlfn.ISFORMULA('#_Weighted Average'!Q25),_xlfn.FORMULATEXT('#_Weighted Average'!Q25),'#_Weighted Average'!Q25),"$",""))),TRUE,FALSE),"MissingAbsMsg",TRUE,"PerfectMsg")</f>
        <v/>
      </c>
      <c r="R25" s="162" t="str">
        <f ca="1">_xlfn.IFS(ISBLANK('Weighted Average'!R25),"",IF(NOT(ISNA('#_Weighted Average'!R25)),IF(ISNA('Weighted Average'!R25),TRUE,FALSE),FALSE),"StuNAMsg",IF(AND(ISNA('#_Weighted Average'!R25),ISNA('Weighted Average'!R25)),TRUE,FALSE),"PerfectMsg",IF(NOT(ISERROR('#_Weighted Average'!R25)),IF(ISERROR('Weighted Average'!R25),TRUE,FALSE),FALSE),"StuErrorMsg",IF(TYPE('#_Weighted Average'!R25)&lt;&gt;TYPE('Weighted Average'!R25),TRUE,FALSE),"WrongTypeMsg",IF(_xlfn.ISFORMULA('#_Weighted Average'!R25),IF(NOT(_xlfn.ISFORMULA('Weighted Average'!R25)),TRUE),FALSE),"MissingFormulaMsg",IF(NOT(AND(ISNUMBER(FIND("[",_xlfn.FORMULATEXT('#_Weighted Average'!R25))),ISNUMBER(FIND("!",_xlfn.FORMULATEXT('#_Weighted Average'!R25))))),AND(ISNUMBER(FIND("[",_xlfn.FORMULATEXT('Weighted Average'!R25))),ISNUMBER(FIND("!",_xlfn.FORMULATEXT('Weighted Average'!R25)))),FALSE),"ExternalRefsMsg",IF(ISNUMBER('#_Weighted Average'!R25),IF(ABS('#_Weighted Average'!R25-'Weighted Average'!R25)&gt;0.00001,TRUE,FALSE),IF('#_Weighted Average'!R25&lt;&gt;'Weighted Average'!R25,TRUE,FALSE)),IF(ISNUMBER('#_Weighted Average'!R25),IF('#_Weighted Average'!R25&gt;'Weighted Average'!R25,"TooLow","TooHigh"),"WrongAnswer"),NOT(_xlfn.ISFORMULA('#_Weighted Average'!R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Average'!R25),_xlfn.FORMULATEXT('Weighted Average'!R25),'Weighted Average'!R25),"9","#"),"8","#"),"7","#"),"6","#"),"5","#"),"4","#"),"3","#"),"2","#"),"1","#"),"0","#"),CHAR(10),""),"$",""),"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Average'!R25),_xlfn.FORMULATEXT('Weighted Average'!R25),'Weighted Average'!R25),"9","#"),"8","#"),"7","#"),"6","#"),"5","#"),"4","#"),"3","#"),"2","#"),"1","#"),"0","#"),CHAR(10),""),"$",""),"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Average'!R25),_xlfn.FORMULATEXT('#_Weighted Average'!R25),'#_Weighted Average'!R25),"9","#"),"8","#"),"7","#"),"6","#"),"5","#"),"4","#"),"3","#"),"2","#"),"1","#"),"0","#"),CHAR(10),""),"$",""),"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Average'!R25),_xlfn.FORMULATEXT('#_Weighted Average'!R25),'#_Weighted Average'!R25),"9","#"),"8","#"),"7","#"),"6","#"),"5","#"),"4","#"),"3","#"),"2","#"),"1","#"),"0","#"),CHAR(10),""),"$","")," ",""),",","@"),"&gt;","@"),"&lt;","@"),"=","@"),")","@"),"(","@"),"^","@"),"/","@"),"+","@"),"*","@"),"-","@"),"@#","")))/2,TRUE,FALSE),"HardCodeMsg",IF(LEN(IF(_xlfn.ISFORMULA('Weighted Average'!R25),_xlfn.FORMULATEXT('Weighted Average'!R25),'Weighted Average'!R25))-LEN(SUBSTITUTE(IF(_xlfn.ISFORMULA('Weighted Average'!R25),_xlfn.FORMULATEXT('Weighted Average'!R25),'Weighted Average'!R25),"""",""))&gt;LEN(IF(_xlfn.ISFORMULA('#_Weighted Average'!R25),_xlfn.FORMULATEXT('#_Weighted Average'!R25),'#_Weighted Average'!R25))-LEN(SUBSTITUTE(IF(_xlfn.ISFORMULA('#_Weighted Average'!R25),_xlfn.FORMULATEXT('#_Weighted Average'!R25),'#_Weighted Average'!R25),"""","")),TRUE,FALSE),"HardQuoteMsg",IF(LEN(IF(_xlfn.ISFORMULA('Weighted Average'!R25),_xlfn.FORMULATEXT('Weighted Average'!R25),'Weighted Average'!R25))-LEN(SUBSTITUTE(IF(_xlfn.ISFORMULA('Weighted Average'!R25),_xlfn.FORMULATEXT('Weighted Average'!R25),'Weighted Average'!R25),"$",""))&lt;0.5*(LEN(IF(_xlfn.ISFORMULA('#_Weighted Average'!R25),_xlfn.FORMULATEXT('#_Weighted Average'!R25),'#_Weighted Average'!R25))-LEN(SUBSTITUTE(IF(_xlfn.ISFORMULA('#_Weighted Average'!R25),_xlfn.FORMULATEXT('#_Weighted Average'!R25),'#_Weighted Average'!R25),"$",""))),TRUE,FALSE),"MissingAbsMsg",TRUE,"PerfectMsg")</f>
        <v/>
      </c>
      <c r="S25" s="163" t="str">
        <f ca="1">_xlfn.IFS(ISBLANK('Weighted Average'!S25),"",IF(NOT(ISNA('#_Weighted Average'!S25)),IF(ISNA('Weighted Average'!S25),TRUE,FALSE),FALSE),"StuNAMsg",IF(AND(ISNA('#_Weighted Average'!S25),ISNA('Weighted Average'!S25)),TRUE,FALSE),"PerfectMsg",IF(NOT(ISERROR('#_Weighted Average'!S25)),IF(ISERROR('Weighted Average'!S25),TRUE,FALSE),FALSE),"StuErrorMsg",IF(TYPE('#_Weighted Average'!S25)&lt;&gt;TYPE('Weighted Average'!S25),TRUE,FALSE),"WrongTypeMsg",IF(_xlfn.ISFORMULA('#_Weighted Average'!S25),IF(NOT(_xlfn.ISFORMULA('Weighted Average'!S25)),TRUE),FALSE),"MissingFormulaMsg",IF(NOT(AND(ISNUMBER(FIND("[",_xlfn.FORMULATEXT('#_Weighted Average'!S25))),ISNUMBER(FIND("!",_xlfn.FORMULATEXT('#_Weighted Average'!S25))))),AND(ISNUMBER(FIND("[",_xlfn.FORMULATEXT('Weighted Average'!S25))),ISNUMBER(FIND("!",_xlfn.FORMULATEXT('Weighted Average'!S25)))),FALSE),"ExternalRefsMsg",IF(ISNUMBER('#_Weighted Average'!S25),IF(ABS('#_Weighted Average'!S25-'Weighted Average'!S25)&gt;0.00001,TRUE,FALSE),IF('#_Weighted Average'!S25&lt;&gt;'Weighted Average'!S25,TRUE,FALSE)),IF(ISNUMBER('#_Weighted Average'!S25),IF('#_Weighted Average'!S25&gt;'Weighted Average'!S25,"TooLow","TooHigh"),"WrongAnswer"),NOT(_xlfn.ISFORMULA('#_Weighted Average'!S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Average'!S25),_xlfn.FORMULATEXT('Weighted Average'!S25),'Weighted Average'!S25),"9","#"),"8","#"),"7","#"),"6","#"),"5","#"),"4","#"),"3","#"),"2","#"),"1","#"),"0","#"),CHAR(10),""),"$",""),"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Average'!S25),_xlfn.FORMULATEXT('Weighted Average'!S25),'Weighted Average'!S25),"9","#"),"8","#"),"7","#"),"6","#"),"5","#"),"4","#"),"3","#"),"2","#"),"1","#"),"0","#"),CHAR(10),""),"$",""),"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Average'!S25),_xlfn.FORMULATEXT('#_Weighted Average'!S25),'#_Weighted Average'!S25),"9","#"),"8","#"),"7","#"),"6","#"),"5","#"),"4","#"),"3","#"),"2","#"),"1","#"),"0","#"),CHAR(10),""),"$",""),"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Average'!S25),_xlfn.FORMULATEXT('#_Weighted Average'!S25),'#_Weighted Average'!S25),"9","#"),"8","#"),"7","#"),"6","#"),"5","#"),"4","#"),"3","#"),"2","#"),"1","#"),"0","#"),CHAR(10),""),"$","")," ",""),",","@"),"&gt;","@"),"&lt;","@"),"=","@"),")","@"),"(","@"),"^","@"),"/","@"),"+","@"),"*","@"),"-","@"),"@#","")))/2,TRUE,FALSE),"HardCodeMsg",IF(LEN(IF(_xlfn.ISFORMULA('Weighted Average'!S25),_xlfn.FORMULATEXT('Weighted Average'!S25),'Weighted Average'!S25))-LEN(SUBSTITUTE(IF(_xlfn.ISFORMULA('Weighted Average'!S25),_xlfn.FORMULATEXT('Weighted Average'!S25),'Weighted Average'!S25),"""",""))&gt;LEN(IF(_xlfn.ISFORMULA('#_Weighted Average'!S25),_xlfn.FORMULATEXT('#_Weighted Average'!S25),'#_Weighted Average'!S25))-LEN(SUBSTITUTE(IF(_xlfn.ISFORMULA('#_Weighted Average'!S25),_xlfn.FORMULATEXT('#_Weighted Average'!S25),'#_Weighted Average'!S25),"""","")),TRUE,FALSE),"HardQuoteMsg",IF(LEN(IF(_xlfn.ISFORMULA('Weighted Average'!S25),_xlfn.FORMULATEXT('Weighted Average'!S25),'Weighted Average'!S25))-LEN(SUBSTITUTE(IF(_xlfn.ISFORMULA('Weighted Average'!S25),_xlfn.FORMULATEXT('Weighted Average'!S25),'Weighted Average'!S25),"$",""))&lt;0.5*(LEN(IF(_xlfn.ISFORMULA('#_Weighted Average'!S25),_xlfn.FORMULATEXT('#_Weighted Average'!S25),'#_Weighted Average'!S25))-LEN(SUBSTITUTE(IF(_xlfn.ISFORMULA('#_Weighted Average'!S25),_xlfn.FORMULATEXT('#_Weighted Average'!S25),'#_Weighted Average'!S25),"$",""))),TRUE,FALSE),"MissingAbsMsg",TRUE,"PerfectMsg")</f>
        <v/>
      </c>
      <c r="T25" s="164" t="str">
        <f ca="1">_xlfn.IFS(ISBLANK('Weighted Average'!T25),"",IF(NOT(ISNA('#_Weighted Average'!T25)),IF(ISNA('Weighted Average'!T25),TRUE,FALSE),FALSE),"StuNAMsg",IF(AND(ISNA('#_Weighted Average'!T25),ISNA('Weighted Average'!T25)),TRUE,FALSE),"PerfectMsg",IF(NOT(ISERROR('#_Weighted Average'!T25)),IF(ISERROR('Weighted Average'!T25),TRUE,FALSE),FALSE),"StuErrorMsg",IF(TYPE('#_Weighted Average'!T25)&lt;&gt;TYPE('Weighted Average'!T25),TRUE,FALSE),"WrongTypeMsg",IF(_xlfn.ISFORMULA('#_Weighted Average'!T25),IF(NOT(_xlfn.ISFORMULA('Weighted Average'!T25)),TRUE),FALSE),"MissingFormulaMsg",IF(NOT(AND(ISNUMBER(FIND("[",_xlfn.FORMULATEXT('#_Weighted Average'!T25))),ISNUMBER(FIND("!",_xlfn.FORMULATEXT('#_Weighted Average'!T25))))),AND(ISNUMBER(FIND("[",_xlfn.FORMULATEXT('Weighted Average'!T25))),ISNUMBER(FIND("!",_xlfn.FORMULATEXT('Weighted Average'!T25)))),FALSE),"ExternalRefsMsg",IF(ISNUMBER('#_Weighted Average'!T25),IF(ABS('#_Weighted Average'!T25-'Weighted Average'!T25)&gt;0.00001,TRUE,FALSE),IF('#_Weighted Average'!T25&lt;&gt;'Weighted Average'!T25,TRUE,FALSE)),IF(ISNUMBER('#_Weighted Average'!T25),IF('#_Weighted Average'!T25&gt;'Weighted Average'!T25,"TooLow","TooHigh"),"WrongAnswer"),NOT(_xlfn.ISFORMULA('#_Weighted Average'!T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Average'!T25),_xlfn.FORMULATEXT('Weighted Average'!T25),'Weighted Average'!T25),"9","#"),"8","#"),"7","#"),"6","#"),"5","#"),"4","#"),"3","#"),"2","#"),"1","#"),"0","#"),CHAR(10),""),"$",""),"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Average'!T25),_xlfn.FORMULATEXT('Weighted Average'!T25),'Weighted Average'!T25),"9","#"),"8","#"),"7","#"),"6","#"),"5","#"),"4","#"),"3","#"),"2","#"),"1","#"),"0","#"),CHAR(10),""),"$",""),"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Average'!T25),_xlfn.FORMULATEXT('#_Weighted Average'!T25),'#_Weighted Average'!T25),"9","#"),"8","#"),"7","#"),"6","#"),"5","#"),"4","#"),"3","#"),"2","#"),"1","#"),"0","#"),CHAR(10),""),"$",""),"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Average'!T25),_xlfn.FORMULATEXT('#_Weighted Average'!T25),'#_Weighted Average'!T25),"9","#"),"8","#"),"7","#"),"6","#"),"5","#"),"4","#"),"3","#"),"2","#"),"1","#"),"0","#"),CHAR(10),""),"$","")," ",""),",","@"),"&gt;","@"),"&lt;","@"),"=","@"),")","@"),"(","@"),"^","@"),"/","@"),"+","@"),"*","@"),"-","@"),"@#","")))/2,TRUE,FALSE),"HardCodeMsg",IF(LEN(IF(_xlfn.ISFORMULA('Weighted Average'!T25),_xlfn.FORMULATEXT('Weighted Average'!T25),'Weighted Average'!T25))-LEN(SUBSTITUTE(IF(_xlfn.ISFORMULA('Weighted Average'!T25),_xlfn.FORMULATEXT('Weighted Average'!T25),'Weighted Average'!T25),"""",""))&gt;LEN(IF(_xlfn.ISFORMULA('#_Weighted Average'!T25),_xlfn.FORMULATEXT('#_Weighted Average'!T25),'#_Weighted Average'!T25))-LEN(SUBSTITUTE(IF(_xlfn.ISFORMULA('#_Weighted Average'!T25),_xlfn.FORMULATEXT('#_Weighted Average'!T25),'#_Weighted Average'!T25),"""","")),TRUE,FALSE),"HardQuoteMsg",IF(LEN(IF(_xlfn.ISFORMULA('Weighted Average'!T25),_xlfn.FORMULATEXT('Weighted Average'!T25),'Weighted Average'!T25))-LEN(SUBSTITUTE(IF(_xlfn.ISFORMULA('Weighted Average'!T25),_xlfn.FORMULATEXT('Weighted Average'!T25),'Weighted Average'!T25),"$",""))&lt;0.5*(LEN(IF(_xlfn.ISFORMULA('#_Weighted Average'!T25),_xlfn.FORMULATEXT('#_Weighted Average'!T25),'#_Weighted Average'!T25))-LEN(SUBSTITUTE(IF(_xlfn.ISFORMULA('#_Weighted Average'!T25),_xlfn.FORMULATEXT('#_Weighted Average'!T25),'#_Weighted Average'!T25),"$",""))),TRUE,FALSE),"MissingAbsMsg",TRUE,"PerfectMsg")</f>
        <v/>
      </c>
      <c r="U25" s="155" t="str">
        <f ca="1">_xlfn.IFS(ISBLANK('Weighted Average'!U25),"",IF(NOT(ISNA('#_Weighted Average'!U25)),IF(ISNA('Weighted Average'!U25),TRUE,FALSE),FALSE),"StuNAMsg",IF(AND(ISNA('#_Weighted Average'!U25),ISNA('Weighted Average'!U25)),TRUE,FALSE),"PerfectMsg",IF(NOT(ISERROR('#_Weighted Average'!U25)),IF(ISERROR('Weighted Average'!U25),TRUE,FALSE),FALSE),"StuErrorMsg",IF(TYPE('#_Weighted Average'!U25)&lt;&gt;TYPE('Weighted Average'!U25),TRUE,FALSE),"WrongTypeMsg",IF(_xlfn.ISFORMULA('#_Weighted Average'!U25),IF(NOT(_xlfn.ISFORMULA('Weighted Average'!U25)),TRUE),FALSE),"MissingFormulaMsg",IF(NOT(AND(ISNUMBER(FIND("[",_xlfn.FORMULATEXT('#_Weighted Average'!U25))),ISNUMBER(FIND("!",_xlfn.FORMULATEXT('#_Weighted Average'!U25))))),AND(ISNUMBER(FIND("[",_xlfn.FORMULATEXT('Weighted Average'!U25))),ISNUMBER(FIND("!",_xlfn.FORMULATEXT('Weighted Average'!U25)))),FALSE),"ExternalRefsMsg",IF(ISNUMBER('#_Weighted Average'!U25),IF(ABS('#_Weighted Average'!U25-'Weighted Average'!U25)&gt;0.00001,TRUE,FALSE),IF('#_Weighted Average'!U25&lt;&gt;'Weighted Average'!U25,TRUE,FALSE)),IF(ISNUMBER('#_Weighted Average'!U25),IF('#_Weighted Average'!U25&gt;'Weighted Average'!U25,"TooLow","TooHigh"),"WrongAnswer"),NOT(_xlfn.ISFORMULA('#_Weighted Average'!U25)),"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Average'!U25),_xlfn.FORMULATEXT('Weighted Average'!U25),'Weighted Average'!U25),"9","#"),"8","#"),"7","#"),"6","#"),"5","#"),"4","#"),"3","#"),"2","#"),"1","#"),"0","#"),CHAR(10),""),"$",""),"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Average'!U25),_xlfn.FORMULATEXT('Weighted Average'!U25),'Weighted Average'!U25),"9","#"),"8","#"),"7","#"),"6","#"),"5","#"),"4","#"),"3","#"),"2","#"),"1","#"),"0","#"),CHAR(10),""),"$",""),"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Average'!U25),_xlfn.FORMULATEXT('#_Weighted Average'!U25),'#_Weighted Average'!U25),"9","#"),"8","#"),"7","#"),"6","#"),"5","#"),"4","#"),"3","#"),"2","#"),"1","#"),"0","#"),CHAR(10),""),"$",""),"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Average'!U25),_xlfn.FORMULATEXT('#_Weighted Average'!U25),'#_Weighted Average'!U25),"9","#"),"8","#"),"7","#"),"6","#"),"5","#"),"4","#"),"3","#"),"2","#"),"1","#"),"0","#"),CHAR(10),""),"$","")," ",""),",","@"),"&gt;","@"),"&lt;","@"),"=","@"),")","@"),"(","@"),"^","@"),"/","@"),"+","@"),"*","@"),"-","@"),"@#","")))/2,TRUE,FALSE),"HardCodeMsg",IF(LEN(IF(_xlfn.ISFORMULA('Weighted Average'!U25),_xlfn.FORMULATEXT('Weighted Average'!U25),'Weighted Average'!U25))-LEN(SUBSTITUTE(IF(_xlfn.ISFORMULA('Weighted Average'!U25),_xlfn.FORMULATEXT('Weighted Average'!U25),'Weighted Average'!U25),"""",""))&gt;LEN(IF(_xlfn.ISFORMULA('#_Weighted Average'!U25),_xlfn.FORMULATEXT('#_Weighted Average'!U25),'#_Weighted Average'!U25))-LEN(SUBSTITUTE(IF(_xlfn.ISFORMULA('#_Weighted Average'!U25),_xlfn.FORMULATEXT('#_Weighted Average'!U25),'#_Weighted Average'!U25),"""","")),TRUE,FALSE),"HardQuoteMsg",IF(LEN(IF(_xlfn.ISFORMULA('Weighted Average'!U25),_xlfn.FORMULATEXT('Weighted Average'!U25),'Weighted Average'!U25))-LEN(SUBSTITUTE(IF(_xlfn.ISFORMULA('Weighted Average'!U25),_xlfn.FORMULATEXT('Weighted Average'!U25),'Weighted Average'!U25),"$",""))&lt;0.5*(LEN(IF(_xlfn.ISFORMULA('#_Weighted Average'!U25),_xlfn.FORMULATEXT('#_Weighted Average'!U25),'#_Weighted Average'!U25))-LEN(SUBSTITUTE(IF(_xlfn.ISFORMULA('#_Weighted Average'!U25),_xlfn.FORMULATEXT('#_Weighted Average'!U25),'#_Weighted Average'!U25),"$",""))),TRUE,FALSE),"MissingAbsMsg",TRUE,"PerfectMsg")</f>
        <v/>
      </c>
    </row>
    <row r="26" spans="2:21" x14ac:dyDescent="0.15">
      <c r="B26" s="150">
        <v>0</v>
      </c>
      <c r="C26" s="162">
        <v>0</v>
      </c>
      <c r="D26" s="162">
        <v>0</v>
      </c>
      <c r="E26" s="162">
        <v>0</v>
      </c>
      <c r="F26" s="162">
        <v>0</v>
      </c>
      <c r="G26" s="162">
        <v>0</v>
      </c>
      <c r="H26" s="162">
        <v>0</v>
      </c>
      <c r="I26" s="162">
        <v>0</v>
      </c>
      <c r="J26" s="162">
        <v>0</v>
      </c>
      <c r="K26" s="162">
        <v>0</v>
      </c>
      <c r="L26" s="162">
        <v>0</v>
      </c>
      <c r="M26" s="162">
        <v>0</v>
      </c>
      <c r="N26" s="162" t="str">
        <f ca="1">_xlfn.IFS(ISBLANK('Weighted Average'!N26),"",IF(NOT(ISNA('#_Weighted Average'!N26)),IF(ISNA('Weighted Average'!N26),TRUE,FALSE),FALSE),"StuNAMsg",IF(AND(ISNA('#_Weighted Average'!N26),ISNA('Weighted Average'!N26)),TRUE,FALSE),"PerfectMsg",IF(NOT(ISERROR('#_Weighted Average'!N26)),IF(ISERROR('Weighted Average'!N26),TRUE,FALSE),FALSE),"StuErrorMsg",IF(TYPE('#_Weighted Average'!N26)&lt;&gt;TYPE('Weighted Average'!N26),TRUE,FALSE),"WrongTypeMsg",IF(_xlfn.ISFORMULA('#_Weighted Average'!N26),IF(NOT(_xlfn.ISFORMULA('Weighted Average'!N26)),TRUE),FALSE),"MissingFormulaMsg",IF(NOT(AND(ISNUMBER(FIND("[",_xlfn.FORMULATEXT('#_Weighted Average'!N26))),ISNUMBER(FIND("!",_xlfn.FORMULATEXT('#_Weighted Average'!N26))))),AND(ISNUMBER(FIND("[",_xlfn.FORMULATEXT('Weighted Average'!N26))),ISNUMBER(FIND("!",_xlfn.FORMULATEXT('Weighted Average'!N26)))),FALSE),"ExternalRefsMsg",IF(ISNUMBER('#_Weighted Average'!N26),IF(ABS('#_Weighted Average'!N26-'Weighted Average'!N26)&gt;0.00001,TRUE,FALSE),IF('#_Weighted Average'!N26&lt;&gt;'Weighted Average'!N26,TRUE,FALSE)),IF(ISNUMBER('#_Weighted Average'!N26),IF('#_Weighted Average'!N26&gt;'Weighted Average'!N26,"TooLow","TooHigh"),"WrongAnswer"),NOT(_xlfn.ISFORMULA('#_Weighted Average'!N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Average'!N26),_xlfn.FORMULATEXT('Weighted Average'!N26),'Weighted Average'!N26),"9","#"),"8","#"),"7","#"),"6","#"),"5","#"),"4","#"),"3","#"),"2","#"),"1","#"),"0","#"),CHAR(10),""),"$",""),"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Average'!N26),_xlfn.FORMULATEXT('Weighted Average'!N26),'Weighted Average'!N26),"9","#"),"8","#"),"7","#"),"6","#"),"5","#"),"4","#"),"3","#"),"2","#"),"1","#"),"0","#"),CHAR(10),""),"$",""),"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Average'!N26),_xlfn.FORMULATEXT('#_Weighted Average'!N26),'#_Weighted Average'!N26),"9","#"),"8","#"),"7","#"),"6","#"),"5","#"),"4","#"),"3","#"),"2","#"),"1","#"),"0","#"),CHAR(10),""),"$",""),"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Average'!N26),_xlfn.FORMULATEXT('#_Weighted Average'!N26),'#_Weighted Average'!N26),"9","#"),"8","#"),"7","#"),"6","#"),"5","#"),"4","#"),"3","#"),"2","#"),"1","#"),"0","#"),CHAR(10),""),"$","")," ",""),",","@"),"&gt;","@"),"&lt;","@"),"=","@"),")","@"),"(","@"),"^","@"),"/","@"),"+","@"),"*","@"),"-","@"),"@#","")))/2,TRUE,FALSE),"HardCodeMsg",IF(LEN(IF(_xlfn.ISFORMULA('Weighted Average'!N26),_xlfn.FORMULATEXT('Weighted Average'!N26),'Weighted Average'!N26))-LEN(SUBSTITUTE(IF(_xlfn.ISFORMULA('Weighted Average'!N26),_xlfn.FORMULATEXT('Weighted Average'!N26),'Weighted Average'!N26),"""",""))&gt;LEN(IF(_xlfn.ISFORMULA('#_Weighted Average'!N26),_xlfn.FORMULATEXT('#_Weighted Average'!N26),'#_Weighted Average'!N26))-LEN(SUBSTITUTE(IF(_xlfn.ISFORMULA('#_Weighted Average'!N26),_xlfn.FORMULATEXT('#_Weighted Average'!N26),'#_Weighted Average'!N26),"""","")),TRUE,FALSE),"HardQuoteMsg",IF(LEN(IF(_xlfn.ISFORMULA('Weighted Average'!N26),_xlfn.FORMULATEXT('Weighted Average'!N26),'Weighted Average'!N26))-LEN(SUBSTITUTE(IF(_xlfn.ISFORMULA('Weighted Average'!N26),_xlfn.FORMULATEXT('Weighted Average'!N26),'Weighted Average'!N26),"$",""))&lt;0.5*(LEN(IF(_xlfn.ISFORMULA('#_Weighted Average'!N26),_xlfn.FORMULATEXT('#_Weighted Average'!N26),'#_Weighted Average'!N26))-LEN(SUBSTITUTE(IF(_xlfn.ISFORMULA('#_Weighted Average'!N26),_xlfn.FORMULATEXT('#_Weighted Average'!N26),'#_Weighted Average'!N26),"$",""))),TRUE,FALSE),"MissingAbsMsg",TRUE,"PerfectMsg")</f>
        <v/>
      </c>
      <c r="O26" s="163" t="str">
        <f ca="1">_xlfn.IFS(ISBLANK('Weighted Average'!O26),"",IF(NOT(ISNA('#_Weighted Average'!O26)),IF(ISNA('Weighted Average'!O26),TRUE,FALSE),FALSE),"StuNAMsg",IF(AND(ISNA('#_Weighted Average'!O26),ISNA('Weighted Average'!O26)),TRUE,FALSE),"PerfectMsg",IF(NOT(ISERROR('#_Weighted Average'!O26)),IF(ISERROR('Weighted Average'!O26),TRUE,FALSE),FALSE),"StuErrorMsg",IF(TYPE('#_Weighted Average'!O26)&lt;&gt;TYPE('Weighted Average'!O26),TRUE,FALSE),"WrongTypeMsg",IF(_xlfn.ISFORMULA('#_Weighted Average'!O26),IF(NOT(_xlfn.ISFORMULA('Weighted Average'!O26)),TRUE),FALSE),"MissingFormulaMsg",IF(NOT(AND(ISNUMBER(FIND("[",_xlfn.FORMULATEXT('#_Weighted Average'!O26))),ISNUMBER(FIND("!",_xlfn.FORMULATEXT('#_Weighted Average'!O26))))),AND(ISNUMBER(FIND("[",_xlfn.FORMULATEXT('Weighted Average'!O26))),ISNUMBER(FIND("!",_xlfn.FORMULATEXT('Weighted Average'!O26)))),FALSE),"ExternalRefsMsg",IF(ISNUMBER('#_Weighted Average'!O26),IF(ABS('#_Weighted Average'!O26-'Weighted Average'!O26)&gt;0.00001,TRUE,FALSE),IF('#_Weighted Average'!O26&lt;&gt;'Weighted Average'!O26,TRUE,FALSE)),IF(ISNUMBER('#_Weighted Average'!O26),IF('#_Weighted Average'!O26&gt;'Weighted Average'!O26,"TooLow","TooHigh"),"WrongAnswer"),NOT(_xlfn.ISFORMULA('#_Weighted Average'!O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Average'!O26),_xlfn.FORMULATEXT('Weighted Average'!O26),'Weighted Average'!O26),"9","#"),"8","#"),"7","#"),"6","#"),"5","#"),"4","#"),"3","#"),"2","#"),"1","#"),"0","#"),CHAR(10),""),"$",""),"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Average'!O26),_xlfn.FORMULATEXT('Weighted Average'!O26),'Weighted Average'!O26),"9","#"),"8","#"),"7","#"),"6","#"),"5","#"),"4","#"),"3","#"),"2","#"),"1","#"),"0","#"),CHAR(10),""),"$",""),"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Average'!O26),_xlfn.FORMULATEXT('#_Weighted Average'!O26),'#_Weighted Average'!O26),"9","#"),"8","#"),"7","#"),"6","#"),"5","#"),"4","#"),"3","#"),"2","#"),"1","#"),"0","#"),CHAR(10),""),"$",""),"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Average'!O26),_xlfn.FORMULATEXT('#_Weighted Average'!O26),'#_Weighted Average'!O26),"9","#"),"8","#"),"7","#"),"6","#"),"5","#"),"4","#"),"3","#"),"2","#"),"1","#"),"0","#"),CHAR(10),""),"$","")," ",""),",","@"),"&gt;","@"),"&lt;","@"),"=","@"),")","@"),"(","@"),"^","@"),"/","@"),"+","@"),"*","@"),"-","@"),"@#","")))/2,TRUE,FALSE),"HardCodeMsg",IF(LEN(IF(_xlfn.ISFORMULA('Weighted Average'!O26),_xlfn.FORMULATEXT('Weighted Average'!O26),'Weighted Average'!O26))-LEN(SUBSTITUTE(IF(_xlfn.ISFORMULA('Weighted Average'!O26),_xlfn.FORMULATEXT('Weighted Average'!O26),'Weighted Average'!O26),"""",""))&gt;LEN(IF(_xlfn.ISFORMULA('#_Weighted Average'!O26),_xlfn.FORMULATEXT('#_Weighted Average'!O26),'#_Weighted Average'!O26))-LEN(SUBSTITUTE(IF(_xlfn.ISFORMULA('#_Weighted Average'!O26),_xlfn.FORMULATEXT('#_Weighted Average'!O26),'#_Weighted Average'!O26),"""","")),TRUE,FALSE),"HardQuoteMsg",IF(LEN(IF(_xlfn.ISFORMULA('Weighted Average'!O26),_xlfn.FORMULATEXT('Weighted Average'!O26),'Weighted Average'!O26))-LEN(SUBSTITUTE(IF(_xlfn.ISFORMULA('Weighted Average'!O26),_xlfn.FORMULATEXT('Weighted Average'!O26),'Weighted Average'!O26),"$",""))&lt;0.5*(LEN(IF(_xlfn.ISFORMULA('#_Weighted Average'!O26),_xlfn.FORMULATEXT('#_Weighted Average'!O26),'#_Weighted Average'!O26))-LEN(SUBSTITUTE(IF(_xlfn.ISFORMULA('#_Weighted Average'!O26),_xlfn.FORMULATEXT('#_Weighted Average'!O26),'#_Weighted Average'!O26),"$",""))),TRUE,FALSE),"MissingAbsMsg",TRUE,"PerfectMsg")</f>
        <v/>
      </c>
      <c r="P26" s="162" t="str">
        <f ca="1">_xlfn.IFS(ISBLANK('Weighted Average'!P26),"",IF(NOT(ISNA('#_Weighted Average'!P26)),IF(ISNA('Weighted Average'!P26),TRUE,FALSE),FALSE),"StuNAMsg",IF(AND(ISNA('#_Weighted Average'!P26),ISNA('Weighted Average'!P26)),TRUE,FALSE),"PerfectMsg",IF(NOT(ISERROR('#_Weighted Average'!P26)),IF(ISERROR('Weighted Average'!P26),TRUE,FALSE),FALSE),"StuErrorMsg",IF(TYPE('#_Weighted Average'!P26)&lt;&gt;TYPE('Weighted Average'!P26),TRUE,FALSE),"WrongTypeMsg",IF(_xlfn.ISFORMULA('#_Weighted Average'!P26),IF(NOT(_xlfn.ISFORMULA('Weighted Average'!P26)),TRUE),FALSE),"MissingFormulaMsg",IF(NOT(AND(ISNUMBER(FIND("[",_xlfn.FORMULATEXT('#_Weighted Average'!P26))),ISNUMBER(FIND("!",_xlfn.FORMULATEXT('#_Weighted Average'!P26))))),AND(ISNUMBER(FIND("[",_xlfn.FORMULATEXT('Weighted Average'!P26))),ISNUMBER(FIND("!",_xlfn.FORMULATEXT('Weighted Average'!P26)))),FALSE),"ExternalRefsMsg",IF(ISNUMBER('#_Weighted Average'!P26),IF(ABS('#_Weighted Average'!P26-'Weighted Average'!P26)&gt;0.00001,TRUE,FALSE),IF('#_Weighted Average'!P26&lt;&gt;'Weighted Average'!P26,TRUE,FALSE)),IF(ISNUMBER('#_Weighted Average'!P26),IF('#_Weighted Average'!P26&gt;'Weighted Average'!P26,"TooLow","TooHigh"),"WrongAnswer"),NOT(_xlfn.ISFORMULA('#_Weighted Average'!P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Average'!P26),_xlfn.FORMULATEXT('Weighted Average'!P26),'Weighted Average'!P26),"9","#"),"8","#"),"7","#"),"6","#"),"5","#"),"4","#"),"3","#"),"2","#"),"1","#"),"0","#"),CHAR(10),""),"$",""),"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Average'!P26),_xlfn.FORMULATEXT('Weighted Average'!P26),'Weighted Average'!P26),"9","#"),"8","#"),"7","#"),"6","#"),"5","#"),"4","#"),"3","#"),"2","#"),"1","#"),"0","#"),CHAR(10),""),"$",""),"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Average'!P26),_xlfn.FORMULATEXT('#_Weighted Average'!P26),'#_Weighted Average'!P26),"9","#"),"8","#"),"7","#"),"6","#"),"5","#"),"4","#"),"3","#"),"2","#"),"1","#"),"0","#"),CHAR(10),""),"$",""),"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Average'!P26),_xlfn.FORMULATEXT('#_Weighted Average'!P26),'#_Weighted Average'!P26),"9","#"),"8","#"),"7","#"),"6","#"),"5","#"),"4","#"),"3","#"),"2","#"),"1","#"),"0","#"),CHAR(10),""),"$","")," ",""),",","@"),"&gt;","@"),"&lt;","@"),"=","@"),")","@"),"(","@"),"^","@"),"/","@"),"+","@"),"*","@"),"-","@"),"@#","")))/2,TRUE,FALSE),"HardCodeMsg",IF(LEN(IF(_xlfn.ISFORMULA('Weighted Average'!P26),_xlfn.FORMULATEXT('Weighted Average'!P26),'Weighted Average'!P26))-LEN(SUBSTITUTE(IF(_xlfn.ISFORMULA('Weighted Average'!P26),_xlfn.FORMULATEXT('Weighted Average'!P26),'Weighted Average'!P26),"""",""))&gt;LEN(IF(_xlfn.ISFORMULA('#_Weighted Average'!P26),_xlfn.FORMULATEXT('#_Weighted Average'!P26),'#_Weighted Average'!P26))-LEN(SUBSTITUTE(IF(_xlfn.ISFORMULA('#_Weighted Average'!P26),_xlfn.FORMULATEXT('#_Weighted Average'!P26),'#_Weighted Average'!P26),"""","")),TRUE,FALSE),"HardQuoteMsg",IF(LEN(IF(_xlfn.ISFORMULA('Weighted Average'!P26),_xlfn.FORMULATEXT('Weighted Average'!P26),'Weighted Average'!P26))-LEN(SUBSTITUTE(IF(_xlfn.ISFORMULA('Weighted Average'!P26),_xlfn.FORMULATEXT('Weighted Average'!P26),'Weighted Average'!P26),"$",""))&lt;0.5*(LEN(IF(_xlfn.ISFORMULA('#_Weighted Average'!P26),_xlfn.FORMULATEXT('#_Weighted Average'!P26),'#_Weighted Average'!P26))-LEN(SUBSTITUTE(IF(_xlfn.ISFORMULA('#_Weighted Average'!P26),_xlfn.FORMULATEXT('#_Weighted Average'!P26),'#_Weighted Average'!P26),"$",""))),TRUE,FALSE),"MissingAbsMsg",TRUE,"PerfectMsg")</f>
        <v/>
      </c>
      <c r="Q26" s="163" t="str">
        <f ca="1">_xlfn.IFS(ISBLANK('Weighted Average'!Q26),"",IF(NOT(ISNA('#_Weighted Average'!Q26)),IF(ISNA('Weighted Average'!Q26),TRUE,FALSE),FALSE),"StuNAMsg",IF(AND(ISNA('#_Weighted Average'!Q26),ISNA('Weighted Average'!Q26)),TRUE,FALSE),"PerfectMsg",IF(NOT(ISERROR('#_Weighted Average'!Q26)),IF(ISERROR('Weighted Average'!Q26),TRUE,FALSE),FALSE),"StuErrorMsg",IF(TYPE('#_Weighted Average'!Q26)&lt;&gt;TYPE('Weighted Average'!Q26),TRUE,FALSE),"WrongTypeMsg",IF(_xlfn.ISFORMULA('#_Weighted Average'!Q26),IF(NOT(_xlfn.ISFORMULA('Weighted Average'!Q26)),TRUE),FALSE),"MissingFormulaMsg",IF(NOT(AND(ISNUMBER(FIND("[",_xlfn.FORMULATEXT('#_Weighted Average'!Q26))),ISNUMBER(FIND("!",_xlfn.FORMULATEXT('#_Weighted Average'!Q26))))),AND(ISNUMBER(FIND("[",_xlfn.FORMULATEXT('Weighted Average'!Q26))),ISNUMBER(FIND("!",_xlfn.FORMULATEXT('Weighted Average'!Q26)))),FALSE),"ExternalRefsMsg",IF(ISNUMBER('#_Weighted Average'!Q26),IF(ABS('#_Weighted Average'!Q26-'Weighted Average'!Q26)&gt;0.00001,TRUE,FALSE),IF('#_Weighted Average'!Q26&lt;&gt;'Weighted Average'!Q26,TRUE,FALSE)),IF(ISNUMBER('#_Weighted Average'!Q26),IF('#_Weighted Average'!Q26&gt;'Weighted Average'!Q26,"TooLow","TooHigh"),"WrongAnswer"),NOT(_xlfn.ISFORMULA('#_Weighted Average'!Q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Average'!Q26),_xlfn.FORMULATEXT('Weighted Average'!Q26),'Weighted Average'!Q26),"9","#"),"8","#"),"7","#"),"6","#"),"5","#"),"4","#"),"3","#"),"2","#"),"1","#"),"0","#"),CHAR(10),""),"$",""),"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Average'!Q26),_xlfn.FORMULATEXT('Weighted Average'!Q26),'Weighted Average'!Q26),"9","#"),"8","#"),"7","#"),"6","#"),"5","#"),"4","#"),"3","#"),"2","#"),"1","#"),"0","#"),CHAR(10),""),"$",""),"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Average'!Q26),_xlfn.FORMULATEXT('#_Weighted Average'!Q26),'#_Weighted Average'!Q26),"9","#"),"8","#"),"7","#"),"6","#"),"5","#"),"4","#"),"3","#"),"2","#"),"1","#"),"0","#"),CHAR(10),""),"$",""),"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Average'!Q26),_xlfn.FORMULATEXT('#_Weighted Average'!Q26),'#_Weighted Average'!Q26),"9","#"),"8","#"),"7","#"),"6","#"),"5","#"),"4","#"),"3","#"),"2","#"),"1","#"),"0","#"),CHAR(10),""),"$","")," ",""),",","@"),"&gt;","@"),"&lt;","@"),"=","@"),")","@"),"(","@"),"^","@"),"/","@"),"+","@"),"*","@"),"-","@"),"@#","")))/2,TRUE,FALSE),"HardCodeMsg",IF(LEN(IF(_xlfn.ISFORMULA('Weighted Average'!Q26),_xlfn.FORMULATEXT('Weighted Average'!Q26),'Weighted Average'!Q26))-LEN(SUBSTITUTE(IF(_xlfn.ISFORMULA('Weighted Average'!Q26),_xlfn.FORMULATEXT('Weighted Average'!Q26),'Weighted Average'!Q26),"""",""))&gt;LEN(IF(_xlfn.ISFORMULA('#_Weighted Average'!Q26),_xlfn.FORMULATEXT('#_Weighted Average'!Q26),'#_Weighted Average'!Q26))-LEN(SUBSTITUTE(IF(_xlfn.ISFORMULA('#_Weighted Average'!Q26),_xlfn.FORMULATEXT('#_Weighted Average'!Q26),'#_Weighted Average'!Q26),"""","")),TRUE,FALSE),"HardQuoteMsg",IF(LEN(IF(_xlfn.ISFORMULA('Weighted Average'!Q26),_xlfn.FORMULATEXT('Weighted Average'!Q26),'Weighted Average'!Q26))-LEN(SUBSTITUTE(IF(_xlfn.ISFORMULA('Weighted Average'!Q26),_xlfn.FORMULATEXT('Weighted Average'!Q26),'Weighted Average'!Q26),"$",""))&lt;0.5*(LEN(IF(_xlfn.ISFORMULA('#_Weighted Average'!Q26),_xlfn.FORMULATEXT('#_Weighted Average'!Q26),'#_Weighted Average'!Q26))-LEN(SUBSTITUTE(IF(_xlfn.ISFORMULA('#_Weighted Average'!Q26),_xlfn.FORMULATEXT('#_Weighted Average'!Q26),'#_Weighted Average'!Q26),"$",""))),TRUE,FALSE),"MissingAbsMsg",TRUE,"PerfectMsg")</f>
        <v/>
      </c>
      <c r="R26" s="162" t="str">
        <f ca="1">_xlfn.IFS(ISBLANK('Weighted Average'!R26),"",IF(NOT(ISNA('#_Weighted Average'!R26)),IF(ISNA('Weighted Average'!R26),TRUE,FALSE),FALSE),"StuNAMsg",IF(AND(ISNA('#_Weighted Average'!R26),ISNA('Weighted Average'!R26)),TRUE,FALSE),"PerfectMsg",IF(NOT(ISERROR('#_Weighted Average'!R26)),IF(ISERROR('Weighted Average'!R26),TRUE,FALSE),FALSE),"StuErrorMsg",IF(TYPE('#_Weighted Average'!R26)&lt;&gt;TYPE('Weighted Average'!R26),TRUE,FALSE),"WrongTypeMsg",IF(_xlfn.ISFORMULA('#_Weighted Average'!R26),IF(NOT(_xlfn.ISFORMULA('Weighted Average'!R26)),TRUE),FALSE),"MissingFormulaMsg",IF(NOT(AND(ISNUMBER(FIND("[",_xlfn.FORMULATEXT('#_Weighted Average'!R26))),ISNUMBER(FIND("!",_xlfn.FORMULATEXT('#_Weighted Average'!R26))))),AND(ISNUMBER(FIND("[",_xlfn.FORMULATEXT('Weighted Average'!R26))),ISNUMBER(FIND("!",_xlfn.FORMULATEXT('Weighted Average'!R26)))),FALSE),"ExternalRefsMsg",IF(ISNUMBER('#_Weighted Average'!R26),IF(ABS('#_Weighted Average'!R26-'Weighted Average'!R26)&gt;0.00001,TRUE,FALSE),IF('#_Weighted Average'!R26&lt;&gt;'Weighted Average'!R26,TRUE,FALSE)),IF(ISNUMBER('#_Weighted Average'!R26),IF('#_Weighted Average'!R26&gt;'Weighted Average'!R26,"TooLow","TooHigh"),"WrongAnswer"),NOT(_xlfn.ISFORMULA('#_Weighted Average'!R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Average'!R26),_xlfn.FORMULATEXT('Weighted Average'!R26),'Weighted Average'!R26),"9","#"),"8","#"),"7","#"),"6","#"),"5","#"),"4","#"),"3","#"),"2","#"),"1","#"),"0","#"),CHAR(10),""),"$",""),"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Average'!R26),_xlfn.FORMULATEXT('Weighted Average'!R26),'Weighted Average'!R26),"9","#"),"8","#"),"7","#"),"6","#"),"5","#"),"4","#"),"3","#"),"2","#"),"1","#"),"0","#"),CHAR(10),""),"$",""),"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Average'!R26),_xlfn.FORMULATEXT('#_Weighted Average'!R26),'#_Weighted Average'!R26),"9","#"),"8","#"),"7","#"),"6","#"),"5","#"),"4","#"),"3","#"),"2","#"),"1","#"),"0","#"),CHAR(10),""),"$",""),"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Average'!R26),_xlfn.FORMULATEXT('#_Weighted Average'!R26),'#_Weighted Average'!R26),"9","#"),"8","#"),"7","#"),"6","#"),"5","#"),"4","#"),"3","#"),"2","#"),"1","#"),"0","#"),CHAR(10),""),"$","")," ",""),",","@"),"&gt;","@"),"&lt;","@"),"=","@"),")","@"),"(","@"),"^","@"),"/","@"),"+","@"),"*","@"),"-","@"),"@#","")))/2,TRUE,FALSE),"HardCodeMsg",IF(LEN(IF(_xlfn.ISFORMULA('Weighted Average'!R26),_xlfn.FORMULATEXT('Weighted Average'!R26),'Weighted Average'!R26))-LEN(SUBSTITUTE(IF(_xlfn.ISFORMULA('Weighted Average'!R26),_xlfn.FORMULATEXT('Weighted Average'!R26),'Weighted Average'!R26),"""",""))&gt;LEN(IF(_xlfn.ISFORMULA('#_Weighted Average'!R26),_xlfn.FORMULATEXT('#_Weighted Average'!R26),'#_Weighted Average'!R26))-LEN(SUBSTITUTE(IF(_xlfn.ISFORMULA('#_Weighted Average'!R26),_xlfn.FORMULATEXT('#_Weighted Average'!R26),'#_Weighted Average'!R26),"""","")),TRUE,FALSE),"HardQuoteMsg",IF(LEN(IF(_xlfn.ISFORMULA('Weighted Average'!R26),_xlfn.FORMULATEXT('Weighted Average'!R26),'Weighted Average'!R26))-LEN(SUBSTITUTE(IF(_xlfn.ISFORMULA('Weighted Average'!R26),_xlfn.FORMULATEXT('Weighted Average'!R26),'Weighted Average'!R26),"$",""))&lt;0.5*(LEN(IF(_xlfn.ISFORMULA('#_Weighted Average'!R26),_xlfn.FORMULATEXT('#_Weighted Average'!R26),'#_Weighted Average'!R26))-LEN(SUBSTITUTE(IF(_xlfn.ISFORMULA('#_Weighted Average'!R26),_xlfn.FORMULATEXT('#_Weighted Average'!R26),'#_Weighted Average'!R26),"$",""))),TRUE,FALSE),"MissingAbsMsg",TRUE,"PerfectMsg")</f>
        <v/>
      </c>
      <c r="S26" s="163" t="str">
        <f ca="1">_xlfn.IFS(ISBLANK('Weighted Average'!S26),"",IF(NOT(ISNA('#_Weighted Average'!S26)),IF(ISNA('Weighted Average'!S26),TRUE,FALSE),FALSE),"StuNAMsg",IF(AND(ISNA('#_Weighted Average'!S26),ISNA('Weighted Average'!S26)),TRUE,FALSE),"PerfectMsg",IF(NOT(ISERROR('#_Weighted Average'!S26)),IF(ISERROR('Weighted Average'!S26),TRUE,FALSE),FALSE),"StuErrorMsg",IF(TYPE('#_Weighted Average'!S26)&lt;&gt;TYPE('Weighted Average'!S26),TRUE,FALSE),"WrongTypeMsg",IF(_xlfn.ISFORMULA('#_Weighted Average'!S26),IF(NOT(_xlfn.ISFORMULA('Weighted Average'!S26)),TRUE),FALSE),"MissingFormulaMsg",IF(NOT(AND(ISNUMBER(FIND("[",_xlfn.FORMULATEXT('#_Weighted Average'!S26))),ISNUMBER(FIND("!",_xlfn.FORMULATEXT('#_Weighted Average'!S26))))),AND(ISNUMBER(FIND("[",_xlfn.FORMULATEXT('Weighted Average'!S26))),ISNUMBER(FIND("!",_xlfn.FORMULATEXT('Weighted Average'!S26)))),FALSE),"ExternalRefsMsg",IF(ISNUMBER('#_Weighted Average'!S26),IF(ABS('#_Weighted Average'!S26-'Weighted Average'!S26)&gt;0.00001,TRUE,FALSE),IF('#_Weighted Average'!S26&lt;&gt;'Weighted Average'!S26,TRUE,FALSE)),IF(ISNUMBER('#_Weighted Average'!S26),IF('#_Weighted Average'!S26&gt;'Weighted Average'!S26,"TooLow","TooHigh"),"WrongAnswer"),NOT(_xlfn.ISFORMULA('#_Weighted Average'!S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Average'!S26),_xlfn.FORMULATEXT('Weighted Average'!S26),'Weighted Average'!S26),"9","#"),"8","#"),"7","#"),"6","#"),"5","#"),"4","#"),"3","#"),"2","#"),"1","#"),"0","#"),CHAR(10),""),"$",""),"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Average'!S26),_xlfn.FORMULATEXT('Weighted Average'!S26),'Weighted Average'!S26),"9","#"),"8","#"),"7","#"),"6","#"),"5","#"),"4","#"),"3","#"),"2","#"),"1","#"),"0","#"),CHAR(10),""),"$",""),"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Average'!S26),_xlfn.FORMULATEXT('#_Weighted Average'!S26),'#_Weighted Average'!S26),"9","#"),"8","#"),"7","#"),"6","#"),"5","#"),"4","#"),"3","#"),"2","#"),"1","#"),"0","#"),CHAR(10),""),"$",""),"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Average'!S26),_xlfn.FORMULATEXT('#_Weighted Average'!S26),'#_Weighted Average'!S26),"9","#"),"8","#"),"7","#"),"6","#"),"5","#"),"4","#"),"3","#"),"2","#"),"1","#"),"0","#"),CHAR(10),""),"$","")," ",""),",","@"),"&gt;","@"),"&lt;","@"),"=","@"),")","@"),"(","@"),"^","@"),"/","@"),"+","@"),"*","@"),"-","@"),"@#","")))/2,TRUE,FALSE),"HardCodeMsg",IF(LEN(IF(_xlfn.ISFORMULA('Weighted Average'!S26),_xlfn.FORMULATEXT('Weighted Average'!S26),'Weighted Average'!S26))-LEN(SUBSTITUTE(IF(_xlfn.ISFORMULA('Weighted Average'!S26),_xlfn.FORMULATEXT('Weighted Average'!S26),'Weighted Average'!S26),"""",""))&gt;LEN(IF(_xlfn.ISFORMULA('#_Weighted Average'!S26),_xlfn.FORMULATEXT('#_Weighted Average'!S26),'#_Weighted Average'!S26))-LEN(SUBSTITUTE(IF(_xlfn.ISFORMULA('#_Weighted Average'!S26),_xlfn.FORMULATEXT('#_Weighted Average'!S26),'#_Weighted Average'!S26),"""","")),TRUE,FALSE),"HardQuoteMsg",IF(LEN(IF(_xlfn.ISFORMULA('Weighted Average'!S26),_xlfn.FORMULATEXT('Weighted Average'!S26),'Weighted Average'!S26))-LEN(SUBSTITUTE(IF(_xlfn.ISFORMULA('Weighted Average'!S26),_xlfn.FORMULATEXT('Weighted Average'!S26),'Weighted Average'!S26),"$",""))&lt;0.5*(LEN(IF(_xlfn.ISFORMULA('#_Weighted Average'!S26),_xlfn.FORMULATEXT('#_Weighted Average'!S26),'#_Weighted Average'!S26))-LEN(SUBSTITUTE(IF(_xlfn.ISFORMULA('#_Weighted Average'!S26),_xlfn.FORMULATEXT('#_Weighted Average'!S26),'#_Weighted Average'!S26),"$",""))),TRUE,FALSE),"MissingAbsMsg",TRUE,"PerfectMsg")</f>
        <v/>
      </c>
      <c r="T26" s="164" t="str">
        <f ca="1">_xlfn.IFS(ISBLANK('Weighted Average'!T26),"",IF(NOT(ISNA('#_Weighted Average'!T26)),IF(ISNA('Weighted Average'!T26),TRUE,FALSE),FALSE),"StuNAMsg",IF(AND(ISNA('#_Weighted Average'!T26),ISNA('Weighted Average'!T26)),TRUE,FALSE),"PerfectMsg",IF(NOT(ISERROR('#_Weighted Average'!T26)),IF(ISERROR('Weighted Average'!T26),TRUE,FALSE),FALSE),"StuErrorMsg",IF(TYPE('#_Weighted Average'!T26)&lt;&gt;TYPE('Weighted Average'!T26),TRUE,FALSE),"WrongTypeMsg",IF(_xlfn.ISFORMULA('#_Weighted Average'!T26),IF(NOT(_xlfn.ISFORMULA('Weighted Average'!T26)),TRUE),FALSE),"MissingFormulaMsg",IF(NOT(AND(ISNUMBER(FIND("[",_xlfn.FORMULATEXT('#_Weighted Average'!T26))),ISNUMBER(FIND("!",_xlfn.FORMULATEXT('#_Weighted Average'!T26))))),AND(ISNUMBER(FIND("[",_xlfn.FORMULATEXT('Weighted Average'!T26))),ISNUMBER(FIND("!",_xlfn.FORMULATEXT('Weighted Average'!T26)))),FALSE),"ExternalRefsMsg",IF(ISNUMBER('#_Weighted Average'!T26),IF(ABS('#_Weighted Average'!T26-'Weighted Average'!T26)&gt;0.00001,TRUE,FALSE),IF('#_Weighted Average'!T26&lt;&gt;'Weighted Average'!T26,TRUE,FALSE)),IF(ISNUMBER('#_Weighted Average'!T26),IF('#_Weighted Average'!T26&gt;'Weighted Average'!T26,"TooLow","TooHigh"),"WrongAnswer"),NOT(_xlfn.ISFORMULA('#_Weighted Average'!T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Average'!T26),_xlfn.FORMULATEXT('Weighted Average'!T26),'Weighted Average'!T26),"9","#"),"8","#"),"7","#"),"6","#"),"5","#"),"4","#"),"3","#"),"2","#"),"1","#"),"0","#"),CHAR(10),""),"$",""),"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Average'!T26),_xlfn.FORMULATEXT('Weighted Average'!T26),'Weighted Average'!T26),"9","#"),"8","#"),"7","#"),"6","#"),"5","#"),"4","#"),"3","#"),"2","#"),"1","#"),"0","#"),CHAR(10),""),"$",""),"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Average'!T26),_xlfn.FORMULATEXT('#_Weighted Average'!T26),'#_Weighted Average'!T26),"9","#"),"8","#"),"7","#"),"6","#"),"5","#"),"4","#"),"3","#"),"2","#"),"1","#"),"0","#"),CHAR(10),""),"$",""),"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Average'!T26),_xlfn.FORMULATEXT('#_Weighted Average'!T26),'#_Weighted Average'!T26),"9","#"),"8","#"),"7","#"),"6","#"),"5","#"),"4","#"),"3","#"),"2","#"),"1","#"),"0","#"),CHAR(10),""),"$","")," ",""),",","@"),"&gt;","@"),"&lt;","@"),"=","@"),")","@"),"(","@"),"^","@"),"/","@"),"+","@"),"*","@"),"-","@"),"@#","")))/2,TRUE,FALSE),"HardCodeMsg",IF(LEN(IF(_xlfn.ISFORMULA('Weighted Average'!T26),_xlfn.FORMULATEXT('Weighted Average'!T26),'Weighted Average'!T26))-LEN(SUBSTITUTE(IF(_xlfn.ISFORMULA('Weighted Average'!T26),_xlfn.FORMULATEXT('Weighted Average'!T26),'Weighted Average'!T26),"""",""))&gt;LEN(IF(_xlfn.ISFORMULA('#_Weighted Average'!T26),_xlfn.FORMULATEXT('#_Weighted Average'!T26),'#_Weighted Average'!T26))-LEN(SUBSTITUTE(IF(_xlfn.ISFORMULA('#_Weighted Average'!T26),_xlfn.FORMULATEXT('#_Weighted Average'!T26),'#_Weighted Average'!T26),"""","")),TRUE,FALSE),"HardQuoteMsg",IF(LEN(IF(_xlfn.ISFORMULA('Weighted Average'!T26),_xlfn.FORMULATEXT('Weighted Average'!T26),'Weighted Average'!T26))-LEN(SUBSTITUTE(IF(_xlfn.ISFORMULA('Weighted Average'!T26),_xlfn.FORMULATEXT('Weighted Average'!T26),'Weighted Average'!T26),"$",""))&lt;0.5*(LEN(IF(_xlfn.ISFORMULA('#_Weighted Average'!T26),_xlfn.FORMULATEXT('#_Weighted Average'!T26),'#_Weighted Average'!T26))-LEN(SUBSTITUTE(IF(_xlfn.ISFORMULA('#_Weighted Average'!T26),_xlfn.FORMULATEXT('#_Weighted Average'!T26),'#_Weighted Average'!T26),"$",""))),TRUE,FALSE),"MissingAbsMsg",TRUE,"PerfectMsg")</f>
        <v/>
      </c>
      <c r="U26" s="155" t="str">
        <f ca="1">_xlfn.IFS(ISBLANK('Weighted Average'!U26),"",IF(NOT(ISNA('#_Weighted Average'!U26)),IF(ISNA('Weighted Average'!U26),TRUE,FALSE),FALSE),"StuNAMsg",IF(AND(ISNA('#_Weighted Average'!U26),ISNA('Weighted Average'!U26)),TRUE,FALSE),"PerfectMsg",IF(NOT(ISERROR('#_Weighted Average'!U26)),IF(ISERROR('Weighted Average'!U26),TRUE,FALSE),FALSE),"StuErrorMsg",IF(TYPE('#_Weighted Average'!U26)&lt;&gt;TYPE('Weighted Average'!U26),TRUE,FALSE),"WrongTypeMsg",IF(_xlfn.ISFORMULA('#_Weighted Average'!U26),IF(NOT(_xlfn.ISFORMULA('Weighted Average'!U26)),TRUE),FALSE),"MissingFormulaMsg",IF(NOT(AND(ISNUMBER(FIND("[",_xlfn.FORMULATEXT('#_Weighted Average'!U26))),ISNUMBER(FIND("!",_xlfn.FORMULATEXT('#_Weighted Average'!U26))))),AND(ISNUMBER(FIND("[",_xlfn.FORMULATEXT('Weighted Average'!U26))),ISNUMBER(FIND("!",_xlfn.FORMULATEXT('Weighted Average'!U26)))),FALSE),"ExternalRefsMsg",IF(ISNUMBER('#_Weighted Average'!U26),IF(ABS('#_Weighted Average'!U26-'Weighted Average'!U26)&gt;0.00001,TRUE,FALSE),IF('#_Weighted Average'!U26&lt;&gt;'Weighted Average'!U26,TRUE,FALSE)),IF(ISNUMBER('#_Weighted Average'!U26),IF('#_Weighted Average'!U26&gt;'Weighted Average'!U26,"TooLow","TooHigh"),"WrongAnswer"),NOT(_xlfn.ISFORMULA('#_Weighted Average'!U26)),"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Average'!U26),_xlfn.FORMULATEXT('Weighted Average'!U26),'Weighted Average'!U26),"9","#"),"8","#"),"7","#"),"6","#"),"5","#"),"4","#"),"3","#"),"2","#"),"1","#"),"0","#"),CHAR(10),""),"$",""),"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Average'!U26),_xlfn.FORMULATEXT('Weighted Average'!U26),'Weighted Average'!U26),"9","#"),"8","#"),"7","#"),"6","#"),"5","#"),"4","#"),"3","#"),"2","#"),"1","#"),"0","#"),CHAR(10),""),"$",""),"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Average'!U26),_xlfn.FORMULATEXT('#_Weighted Average'!U26),'#_Weighted Average'!U26),"9","#"),"8","#"),"7","#"),"6","#"),"5","#"),"4","#"),"3","#"),"2","#"),"1","#"),"0","#"),CHAR(10),""),"$",""),"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Average'!U26),_xlfn.FORMULATEXT('#_Weighted Average'!U26),'#_Weighted Average'!U26),"9","#"),"8","#"),"7","#"),"6","#"),"5","#"),"4","#"),"3","#"),"2","#"),"1","#"),"0","#"),CHAR(10),""),"$","")," ",""),",","@"),"&gt;","@"),"&lt;","@"),"=","@"),")","@"),"(","@"),"^","@"),"/","@"),"+","@"),"*","@"),"-","@"),"@#","")))/2,TRUE,FALSE),"HardCodeMsg",IF(LEN(IF(_xlfn.ISFORMULA('Weighted Average'!U26),_xlfn.FORMULATEXT('Weighted Average'!U26),'Weighted Average'!U26))-LEN(SUBSTITUTE(IF(_xlfn.ISFORMULA('Weighted Average'!U26),_xlfn.FORMULATEXT('Weighted Average'!U26),'Weighted Average'!U26),"""",""))&gt;LEN(IF(_xlfn.ISFORMULA('#_Weighted Average'!U26),_xlfn.FORMULATEXT('#_Weighted Average'!U26),'#_Weighted Average'!U26))-LEN(SUBSTITUTE(IF(_xlfn.ISFORMULA('#_Weighted Average'!U26),_xlfn.FORMULATEXT('#_Weighted Average'!U26),'#_Weighted Average'!U26),"""","")),TRUE,FALSE),"HardQuoteMsg",IF(LEN(IF(_xlfn.ISFORMULA('Weighted Average'!U26),_xlfn.FORMULATEXT('Weighted Average'!U26),'Weighted Average'!U26))-LEN(SUBSTITUTE(IF(_xlfn.ISFORMULA('Weighted Average'!U26),_xlfn.FORMULATEXT('Weighted Average'!U26),'Weighted Average'!U26),"$",""))&lt;0.5*(LEN(IF(_xlfn.ISFORMULA('#_Weighted Average'!U26),_xlfn.FORMULATEXT('#_Weighted Average'!U26),'#_Weighted Average'!U26))-LEN(SUBSTITUTE(IF(_xlfn.ISFORMULA('#_Weighted Average'!U26),_xlfn.FORMULATEXT('#_Weighted Average'!U26),'#_Weighted Average'!U26),"$",""))),TRUE,FALSE),"MissingAbsMsg",TRUE,"PerfectMsg")</f>
        <v/>
      </c>
    </row>
    <row r="27" spans="2:21" x14ac:dyDescent="0.15">
      <c r="B27" s="150">
        <v>0</v>
      </c>
      <c r="C27" s="162">
        <v>0</v>
      </c>
      <c r="D27" s="162">
        <v>0</v>
      </c>
      <c r="E27" s="162">
        <v>0</v>
      </c>
      <c r="F27" s="162">
        <v>0</v>
      </c>
      <c r="G27" s="162">
        <v>0</v>
      </c>
      <c r="H27" s="162">
        <v>0</v>
      </c>
      <c r="I27" s="162">
        <v>0</v>
      </c>
      <c r="J27" s="162">
        <v>0</v>
      </c>
      <c r="K27" s="162">
        <v>0</v>
      </c>
      <c r="L27" s="162">
        <v>0</v>
      </c>
      <c r="M27" s="162">
        <v>0</v>
      </c>
      <c r="N27" s="162" t="str">
        <f ca="1">_xlfn.IFS(ISBLANK('Weighted Average'!N27),"",IF(NOT(ISNA('#_Weighted Average'!N27)),IF(ISNA('Weighted Average'!N27),TRUE,FALSE),FALSE),"StuNAMsg",IF(AND(ISNA('#_Weighted Average'!N27),ISNA('Weighted Average'!N27)),TRUE,FALSE),"PerfectMsg",IF(NOT(ISERROR('#_Weighted Average'!N27)),IF(ISERROR('Weighted Average'!N27),TRUE,FALSE),FALSE),"StuErrorMsg",IF(TYPE('#_Weighted Average'!N27)&lt;&gt;TYPE('Weighted Average'!N27),TRUE,FALSE),"WrongTypeMsg",IF(_xlfn.ISFORMULA('#_Weighted Average'!N27),IF(NOT(_xlfn.ISFORMULA('Weighted Average'!N27)),TRUE),FALSE),"MissingFormulaMsg",IF(NOT(AND(ISNUMBER(FIND("[",_xlfn.FORMULATEXT('#_Weighted Average'!N27))),ISNUMBER(FIND("!",_xlfn.FORMULATEXT('#_Weighted Average'!N27))))),AND(ISNUMBER(FIND("[",_xlfn.FORMULATEXT('Weighted Average'!N27))),ISNUMBER(FIND("!",_xlfn.FORMULATEXT('Weighted Average'!N27)))),FALSE),"ExternalRefsMsg",IF(ISNUMBER('#_Weighted Average'!N27),IF(ABS('#_Weighted Average'!N27-'Weighted Average'!N27)&gt;0.00001,TRUE,FALSE),IF('#_Weighted Average'!N27&lt;&gt;'Weighted Average'!N27,TRUE,FALSE)),IF(ISNUMBER('#_Weighted Average'!N27),IF('#_Weighted Average'!N27&gt;'Weighted Average'!N27,"TooLow","TooHigh"),"WrongAnswer"),NOT(_xlfn.ISFORMULA('#_Weighted Average'!N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Average'!N27),_xlfn.FORMULATEXT('Weighted Average'!N27),'Weighted Average'!N27),"9","#"),"8","#"),"7","#"),"6","#"),"5","#"),"4","#"),"3","#"),"2","#"),"1","#"),"0","#"),CHAR(10),""),"$",""),"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Average'!N27),_xlfn.FORMULATEXT('Weighted Average'!N27),'Weighted Average'!N27),"9","#"),"8","#"),"7","#"),"6","#"),"5","#"),"4","#"),"3","#"),"2","#"),"1","#"),"0","#"),CHAR(10),""),"$",""),"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Average'!N27),_xlfn.FORMULATEXT('#_Weighted Average'!N27),'#_Weighted Average'!N27),"9","#"),"8","#"),"7","#"),"6","#"),"5","#"),"4","#"),"3","#"),"2","#"),"1","#"),"0","#"),CHAR(10),""),"$",""),"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Average'!N27),_xlfn.FORMULATEXT('#_Weighted Average'!N27),'#_Weighted Average'!N27),"9","#"),"8","#"),"7","#"),"6","#"),"5","#"),"4","#"),"3","#"),"2","#"),"1","#"),"0","#"),CHAR(10),""),"$","")," ",""),",","@"),"&gt;","@"),"&lt;","@"),"=","@"),")","@"),"(","@"),"^","@"),"/","@"),"+","@"),"*","@"),"-","@"),"@#","")))/2,TRUE,FALSE),"HardCodeMsg",IF(LEN(IF(_xlfn.ISFORMULA('Weighted Average'!N27),_xlfn.FORMULATEXT('Weighted Average'!N27),'Weighted Average'!N27))-LEN(SUBSTITUTE(IF(_xlfn.ISFORMULA('Weighted Average'!N27),_xlfn.FORMULATEXT('Weighted Average'!N27),'Weighted Average'!N27),"""",""))&gt;LEN(IF(_xlfn.ISFORMULA('#_Weighted Average'!N27),_xlfn.FORMULATEXT('#_Weighted Average'!N27),'#_Weighted Average'!N27))-LEN(SUBSTITUTE(IF(_xlfn.ISFORMULA('#_Weighted Average'!N27),_xlfn.FORMULATEXT('#_Weighted Average'!N27),'#_Weighted Average'!N27),"""","")),TRUE,FALSE),"HardQuoteMsg",IF(LEN(IF(_xlfn.ISFORMULA('Weighted Average'!N27),_xlfn.FORMULATEXT('Weighted Average'!N27),'Weighted Average'!N27))-LEN(SUBSTITUTE(IF(_xlfn.ISFORMULA('Weighted Average'!N27),_xlfn.FORMULATEXT('Weighted Average'!N27),'Weighted Average'!N27),"$",""))&lt;0.5*(LEN(IF(_xlfn.ISFORMULA('#_Weighted Average'!N27),_xlfn.FORMULATEXT('#_Weighted Average'!N27),'#_Weighted Average'!N27))-LEN(SUBSTITUTE(IF(_xlfn.ISFORMULA('#_Weighted Average'!N27),_xlfn.FORMULATEXT('#_Weighted Average'!N27),'#_Weighted Average'!N27),"$",""))),TRUE,FALSE),"MissingAbsMsg",TRUE,"PerfectMsg")</f>
        <v/>
      </c>
      <c r="O27" s="163" t="str">
        <f ca="1">_xlfn.IFS(ISBLANK('Weighted Average'!O27),"",IF(NOT(ISNA('#_Weighted Average'!O27)),IF(ISNA('Weighted Average'!O27),TRUE,FALSE),FALSE),"StuNAMsg",IF(AND(ISNA('#_Weighted Average'!O27),ISNA('Weighted Average'!O27)),TRUE,FALSE),"PerfectMsg",IF(NOT(ISERROR('#_Weighted Average'!O27)),IF(ISERROR('Weighted Average'!O27),TRUE,FALSE),FALSE),"StuErrorMsg",IF(TYPE('#_Weighted Average'!O27)&lt;&gt;TYPE('Weighted Average'!O27),TRUE,FALSE),"WrongTypeMsg",IF(_xlfn.ISFORMULA('#_Weighted Average'!O27),IF(NOT(_xlfn.ISFORMULA('Weighted Average'!O27)),TRUE),FALSE),"MissingFormulaMsg",IF(NOT(AND(ISNUMBER(FIND("[",_xlfn.FORMULATEXT('#_Weighted Average'!O27))),ISNUMBER(FIND("!",_xlfn.FORMULATEXT('#_Weighted Average'!O27))))),AND(ISNUMBER(FIND("[",_xlfn.FORMULATEXT('Weighted Average'!O27))),ISNUMBER(FIND("!",_xlfn.FORMULATEXT('Weighted Average'!O27)))),FALSE),"ExternalRefsMsg",IF(ISNUMBER('#_Weighted Average'!O27),IF(ABS('#_Weighted Average'!O27-'Weighted Average'!O27)&gt;0.00001,TRUE,FALSE),IF('#_Weighted Average'!O27&lt;&gt;'Weighted Average'!O27,TRUE,FALSE)),IF(ISNUMBER('#_Weighted Average'!O27),IF('#_Weighted Average'!O27&gt;'Weighted Average'!O27,"TooLow","TooHigh"),"WrongAnswer"),NOT(_xlfn.ISFORMULA('#_Weighted Average'!O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Average'!O27),_xlfn.FORMULATEXT('Weighted Average'!O27),'Weighted Average'!O27),"9","#"),"8","#"),"7","#"),"6","#"),"5","#"),"4","#"),"3","#"),"2","#"),"1","#"),"0","#"),CHAR(10),""),"$",""),"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Average'!O27),_xlfn.FORMULATEXT('Weighted Average'!O27),'Weighted Average'!O27),"9","#"),"8","#"),"7","#"),"6","#"),"5","#"),"4","#"),"3","#"),"2","#"),"1","#"),"0","#"),CHAR(10),""),"$",""),"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Average'!O27),_xlfn.FORMULATEXT('#_Weighted Average'!O27),'#_Weighted Average'!O27),"9","#"),"8","#"),"7","#"),"6","#"),"5","#"),"4","#"),"3","#"),"2","#"),"1","#"),"0","#"),CHAR(10),""),"$",""),"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Average'!O27),_xlfn.FORMULATEXT('#_Weighted Average'!O27),'#_Weighted Average'!O27),"9","#"),"8","#"),"7","#"),"6","#"),"5","#"),"4","#"),"3","#"),"2","#"),"1","#"),"0","#"),CHAR(10),""),"$","")," ",""),",","@"),"&gt;","@"),"&lt;","@"),"=","@"),")","@"),"(","@"),"^","@"),"/","@"),"+","@"),"*","@"),"-","@"),"@#","")))/2,TRUE,FALSE),"HardCodeMsg",IF(LEN(IF(_xlfn.ISFORMULA('Weighted Average'!O27),_xlfn.FORMULATEXT('Weighted Average'!O27),'Weighted Average'!O27))-LEN(SUBSTITUTE(IF(_xlfn.ISFORMULA('Weighted Average'!O27),_xlfn.FORMULATEXT('Weighted Average'!O27),'Weighted Average'!O27),"""",""))&gt;LEN(IF(_xlfn.ISFORMULA('#_Weighted Average'!O27),_xlfn.FORMULATEXT('#_Weighted Average'!O27),'#_Weighted Average'!O27))-LEN(SUBSTITUTE(IF(_xlfn.ISFORMULA('#_Weighted Average'!O27),_xlfn.FORMULATEXT('#_Weighted Average'!O27),'#_Weighted Average'!O27),"""","")),TRUE,FALSE),"HardQuoteMsg",IF(LEN(IF(_xlfn.ISFORMULA('Weighted Average'!O27),_xlfn.FORMULATEXT('Weighted Average'!O27),'Weighted Average'!O27))-LEN(SUBSTITUTE(IF(_xlfn.ISFORMULA('Weighted Average'!O27),_xlfn.FORMULATEXT('Weighted Average'!O27),'Weighted Average'!O27),"$",""))&lt;0.5*(LEN(IF(_xlfn.ISFORMULA('#_Weighted Average'!O27),_xlfn.FORMULATEXT('#_Weighted Average'!O27),'#_Weighted Average'!O27))-LEN(SUBSTITUTE(IF(_xlfn.ISFORMULA('#_Weighted Average'!O27),_xlfn.FORMULATEXT('#_Weighted Average'!O27),'#_Weighted Average'!O27),"$",""))),TRUE,FALSE),"MissingAbsMsg",TRUE,"PerfectMsg")</f>
        <v/>
      </c>
      <c r="P27" s="162" t="str">
        <f ca="1">_xlfn.IFS(ISBLANK('Weighted Average'!P27),"",IF(NOT(ISNA('#_Weighted Average'!P27)),IF(ISNA('Weighted Average'!P27),TRUE,FALSE),FALSE),"StuNAMsg",IF(AND(ISNA('#_Weighted Average'!P27),ISNA('Weighted Average'!P27)),TRUE,FALSE),"PerfectMsg",IF(NOT(ISERROR('#_Weighted Average'!P27)),IF(ISERROR('Weighted Average'!P27),TRUE,FALSE),FALSE),"StuErrorMsg",IF(TYPE('#_Weighted Average'!P27)&lt;&gt;TYPE('Weighted Average'!P27),TRUE,FALSE),"WrongTypeMsg",IF(_xlfn.ISFORMULA('#_Weighted Average'!P27),IF(NOT(_xlfn.ISFORMULA('Weighted Average'!P27)),TRUE),FALSE),"MissingFormulaMsg",IF(NOT(AND(ISNUMBER(FIND("[",_xlfn.FORMULATEXT('#_Weighted Average'!P27))),ISNUMBER(FIND("!",_xlfn.FORMULATEXT('#_Weighted Average'!P27))))),AND(ISNUMBER(FIND("[",_xlfn.FORMULATEXT('Weighted Average'!P27))),ISNUMBER(FIND("!",_xlfn.FORMULATEXT('Weighted Average'!P27)))),FALSE),"ExternalRefsMsg",IF(ISNUMBER('#_Weighted Average'!P27),IF(ABS('#_Weighted Average'!P27-'Weighted Average'!P27)&gt;0.00001,TRUE,FALSE),IF('#_Weighted Average'!P27&lt;&gt;'Weighted Average'!P27,TRUE,FALSE)),IF(ISNUMBER('#_Weighted Average'!P27),IF('#_Weighted Average'!P27&gt;'Weighted Average'!P27,"TooLow","TooHigh"),"WrongAnswer"),NOT(_xlfn.ISFORMULA('#_Weighted Average'!P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Average'!P27),_xlfn.FORMULATEXT('Weighted Average'!P27),'Weighted Average'!P27),"9","#"),"8","#"),"7","#"),"6","#"),"5","#"),"4","#"),"3","#"),"2","#"),"1","#"),"0","#"),CHAR(10),""),"$",""),"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Average'!P27),_xlfn.FORMULATEXT('Weighted Average'!P27),'Weighted Average'!P27),"9","#"),"8","#"),"7","#"),"6","#"),"5","#"),"4","#"),"3","#"),"2","#"),"1","#"),"0","#"),CHAR(10),""),"$",""),"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Average'!P27),_xlfn.FORMULATEXT('#_Weighted Average'!P27),'#_Weighted Average'!P27),"9","#"),"8","#"),"7","#"),"6","#"),"5","#"),"4","#"),"3","#"),"2","#"),"1","#"),"0","#"),CHAR(10),""),"$",""),"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Average'!P27),_xlfn.FORMULATEXT('#_Weighted Average'!P27),'#_Weighted Average'!P27),"9","#"),"8","#"),"7","#"),"6","#"),"5","#"),"4","#"),"3","#"),"2","#"),"1","#"),"0","#"),CHAR(10),""),"$","")," ",""),",","@"),"&gt;","@"),"&lt;","@"),"=","@"),")","@"),"(","@"),"^","@"),"/","@"),"+","@"),"*","@"),"-","@"),"@#","")))/2,TRUE,FALSE),"HardCodeMsg",IF(LEN(IF(_xlfn.ISFORMULA('Weighted Average'!P27),_xlfn.FORMULATEXT('Weighted Average'!P27),'Weighted Average'!P27))-LEN(SUBSTITUTE(IF(_xlfn.ISFORMULA('Weighted Average'!P27),_xlfn.FORMULATEXT('Weighted Average'!P27),'Weighted Average'!P27),"""",""))&gt;LEN(IF(_xlfn.ISFORMULA('#_Weighted Average'!P27),_xlfn.FORMULATEXT('#_Weighted Average'!P27),'#_Weighted Average'!P27))-LEN(SUBSTITUTE(IF(_xlfn.ISFORMULA('#_Weighted Average'!P27),_xlfn.FORMULATEXT('#_Weighted Average'!P27),'#_Weighted Average'!P27),"""","")),TRUE,FALSE),"HardQuoteMsg",IF(LEN(IF(_xlfn.ISFORMULA('Weighted Average'!P27),_xlfn.FORMULATEXT('Weighted Average'!P27),'Weighted Average'!P27))-LEN(SUBSTITUTE(IF(_xlfn.ISFORMULA('Weighted Average'!P27),_xlfn.FORMULATEXT('Weighted Average'!P27),'Weighted Average'!P27),"$",""))&lt;0.5*(LEN(IF(_xlfn.ISFORMULA('#_Weighted Average'!P27),_xlfn.FORMULATEXT('#_Weighted Average'!P27),'#_Weighted Average'!P27))-LEN(SUBSTITUTE(IF(_xlfn.ISFORMULA('#_Weighted Average'!P27),_xlfn.FORMULATEXT('#_Weighted Average'!P27),'#_Weighted Average'!P27),"$",""))),TRUE,FALSE),"MissingAbsMsg",TRUE,"PerfectMsg")</f>
        <v/>
      </c>
      <c r="Q27" s="163" t="str">
        <f ca="1">_xlfn.IFS(ISBLANK('Weighted Average'!Q27),"",IF(NOT(ISNA('#_Weighted Average'!Q27)),IF(ISNA('Weighted Average'!Q27),TRUE,FALSE),FALSE),"StuNAMsg",IF(AND(ISNA('#_Weighted Average'!Q27),ISNA('Weighted Average'!Q27)),TRUE,FALSE),"PerfectMsg",IF(NOT(ISERROR('#_Weighted Average'!Q27)),IF(ISERROR('Weighted Average'!Q27),TRUE,FALSE),FALSE),"StuErrorMsg",IF(TYPE('#_Weighted Average'!Q27)&lt;&gt;TYPE('Weighted Average'!Q27),TRUE,FALSE),"WrongTypeMsg",IF(_xlfn.ISFORMULA('#_Weighted Average'!Q27),IF(NOT(_xlfn.ISFORMULA('Weighted Average'!Q27)),TRUE),FALSE),"MissingFormulaMsg",IF(NOT(AND(ISNUMBER(FIND("[",_xlfn.FORMULATEXT('#_Weighted Average'!Q27))),ISNUMBER(FIND("!",_xlfn.FORMULATEXT('#_Weighted Average'!Q27))))),AND(ISNUMBER(FIND("[",_xlfn.FORMULATEXT('Weighted Average'!Q27))),ISNUMBER(FIND("!",_xlfn.FORMULATEXT('Weighted Average'!Q27)))),FALSE),"ExternalRefsMsg",IF(ISNUMBER('#_Weighted Average'!Q27),IF(ABS('#_Weighted Average'!Q27-'Weighted Average'!Q27)&gt;0.00001,TRUE,FALSE),IF('#_Weighted Average'!Q27&lt;&gt;'Weighted Average'!Q27,TRUE,FALSE)),IF(ISNUMBER('#_Weighted Average'!Q27),IF('#_Weighted Average'!Q27&gt;'Weighted Average'!Q27,"TooLow","TooHigh"),"WrongAnswer"),NOT(_xlfn.ISFORMULA('#_Weighted Average'!Q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Average'!Q27),_xlfn.FORMULATEXT('Weighted Average'!Q27),'Weighted Average'!Q27),"9","#"),"8","#"),"7","#"),"6","#"),"5","#"),"4","#"),"3","#"),"2","#"),"1","#"),"0","#"),CHAR(10),""),"$",""),"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Average'!Q27),_xlfn.FORMULATEXT('Weighted Average'!Q27),'Weighted Average'!Q27),"9","#"),"8","#"),"7","#"),"6","#"),"5","#"),"4","#"),"3","#"),"2","#"),"1","#"),"0","#"),CHAR(10),""),"$",""),"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Average'!Q27),_xlfn.FORMULATEXT('#_Weighted Average'!Q27),'#_Weighted Average'!Q27),"9","#"),"8","#"),"7","#"),"6","#"),"5","#"),"4","#"),"3","#"),"2","#"),"1","#"),"0","#"),CHAR(10),""),"$",""),"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Average'!Q27),_xlfn.FORMULATEXT('#_Weighted Average'!Q27),'#_Weighted Average'!Q27),"9","#"),"8","#"),"7","#"),"6","#"),"5","#"),"4","#"),"3","#"),"2","#"),"1","#"),"0","#"),CHAR(10),""),"$","")," ",""),",","@"),"&gt;","@"),"&lt;","@"),"=","@"),")","@"),"(","@"),"^","@"),"/","@"),"+","@"),"*","@"),"-","@"),"@#","")))/2,TRUE,FALSE),"HardCodeMsg",IF(LEN(IF(_xlfn.ISFORMULA('Weighted Average'!Q27),_xlfn.FORMULATEXT('Weighted Average'!Q27),'Weighted Average'!Q27))-LEN(SUBSTITUTE(IF(_xlfn.ISFORMULA('Weighted Average'!Q27),_xlfn.FORMULATEXT('Weighted Average'!Q27),'Weighted Average'!Q27),"""",""))&gt;LEN(IF(_xlfn.ISFORMULA('#_Weighted Average'!Q27),_xlfn.FORMULATEXT('#_Weighted Average'!Q27),'#_Weighted Average'!Q27))-LEN(SUBSTITUTE(IF(_xlfn.ISFORMULA('#_Weighted Average'!Q27),_xlfn.FORMULATEXT('#_Weighted Average'!Q27),'#_Weighted Average'!Q27),"""","")),TRUE,FALSE),"HardQuoteMsg",IF(LEN(IF(_xlfn.ISFORMULA('Weighted Average'!Q27),_xlfn.FORMULATEXT('Weighted Average'!Q27),'Weighted Average'!Q27))-LEN(SUBSTITUTE(IF(_xlfn.ISFORMULA('Weighted Average'!Q27),_xlfn.FORMULATEXT('Weighted Average'!Q27),'Weighted Average'!Q27),"$",""))&lt;0.5*(LEN(IF(_xlfn.ISFORMULA('#_Weighted Average'!Q27),_xlfn.FORMULATEXT('#_Weighted Average'!Q27),'#_Weighted Average'!Q27))-LEN(SUBSTITUTE(IF(_xlfn.ISFORMULA('#_Weighted Average'!Q27),_xlfn.FORMULATEXT('#_Weighted Average'!Q27),'#_Weighted Average'!Q27),"$",""))),TRUE,FALSE),"MissingAbsMsg",TRUE,"PerfectMsg")</f>
        <v/>
      </c>
      <c r="R27" s="162" t="str">
        <f ca="1">_xlfn.IFS(ISBLANK('Weighted Average'!R27),"",IF(NOT(ISNA('#_Weighted Average'!R27)),IF(ISNA('Weighted Average'!R27),TRUE,FALSE),FALSE),"StuNAMsg",IF(AND(ISNA('#_Weighted Average'!R27),ISNA('Weighted Average'!R27)),TRUE,FALSE),"PerfectMsg",IF(NOT(ISERROR('#_Weighted Average'!R27)),IF(ISERROR('Weighted Average'!R27),TRUE,FALSE),FALSE),"StuErrorMsg",IF(TYPE('#_Weighted Average'!R27)&lt;&gt;TYPE('Weighted Average'!R27),TRUE,FALSE),"WrongTypeMsg",IF(_xlfn.ISFORMULA('#_Weighted Average'!R27),IF(NOT(_xlfn.ISFORMULA('Weighted Average'!R27)),TRUE),FALSE),"MissingFormulaMsg",IF(NOT(AND(ISNUMBER(FIND("[",_xlfn.FORMULATEXT('#_Weighted Average'!R27))),ISNUMBER(FIND("!",_xlfn.FORMULATEXT('#_Weighted Average'!R27))))),AND(ISNUMBER(FIND("[",_xlfn.FORMULATEXT('Weighted Average'!R27))),ISNUMBER(FIND("!",_xlfn.FORMULATEXT('Weighted Average'!R27)))),FALSE),"ExternalRefsMsg",IF(ISNUMBER('#_Weighted Average'!R27),IF(ABS('#_Weighted Average'!R27-'Weighted Average'!R27)&gt;0.00001,TRUE,FALSE),IF('#_Weighted Average'!R27&lt;&gt;'Weighted Average'!R27,TRUE,FALSE)),IF(ISNUMBER('#_Weighted Average'!R27),IF('#_Weighted Average'!R27&gt;'Weighted Average'!R27,"TooLow","TooHigh"),"WrongAnswer"),NOT(_xlfn.ISFORMULA('#_Weighted Average'!R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Average'!R27),_xlfn.FORMULATEXT('Weighted Average'!R27),'Weighted Average'!R27),"9","#"),"8","#"),"7","#"),"6","#"),"5","#"),"4","#"),"3","#"),"2","#"),"1","#"),"0","#"),CHAR(10),""),"$",""),"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Average'!R27),_xlfn.FORMULATEXT('Weighted Average'!R27),'Weighted Average'!R27),"9","#"),"8","#"),"7","#"),"6","#"),"5","#"),"4","#"),"3","#"),"2","#"),"1","#"),"0","#"),CHAR(10),""),"$",""),"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Average'!R27),_xlfn.FORMULATEXT('#_Weighted Average'!R27),'#_Weighted Average'!R27),"9","#"),"8","#"),"7","#"),"6","#"),"5","#"),"4","#"),"3","#"),"2","#"),"1","#"),"0","#"),CHAR(10),""),"$",""),"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Average'!R27),_xlfn.FORMULATEXT('#_Weighted Average'!R27),'#_Weighted Average'!R27),"9","#"),"8","#"),"7","#"),"6","#"),"5","#"),"4","#"),"3","#"),"2","#"),"1","#"),"0","#"),CHAR(10),""),"$","")," ",""),",","@"),"&gt;","@"),"&lt;","@"),"=","@"),")","@"),"(","@"),"^","@"),"/","@"),"+","@"),"*","@"),"-","@"),"@#","")))/2,TRUE,FALSE),"HardCodeMsg",IF(LEN(IF(_xlfn.ISFORMULA('Weighted Average'!R27),_xlfn.FORMULATEXT('Weighted Average'!R27),'Weighted Average'!R27))-LEN(SUBSTITUTE(IF(_xlfn.ISFORMULA('Weighted Average'!R27),_xlfn.FORMULATEXT('Weighted Average'!R27),'Weighted Average'!R27),"""",""))&gt;LEN(IF(_xlfn.ISFORMULA('#_Weighted Average'!R27),_xlfn.FORMULATEXT('#_Weighted Average'!R27),'#_Weighted Average'!R27))-LEN(SUBSTITUTE(IF(_xlfn.ISFORMULA('#_Weighted Average'!R27),_xlfn.FORMULATEXT('#_Weighted Average'!R27),'#_Weighted Average'!R27),"""","")),TRUE,FALSE),"HardQuoteMsg",IF(LEN(IF(_xlfn.ISFORMULA('Weighted Average'!R27),_xlfn.FORMULATEXT('Weighted Average'!R27),'Weighted Average'!R27))-LEN(SUBSTITUTE(IF(_xlfn.ISFORMULA('Weighted Average'!R27),_xlfn.FORMULATEXT('Weighted Average'!R27),'Weighted Average'!R27),"$",""))&lt;0.5*(LEN(IF(_xlfn.ISFORMULA('#_Weighted Average'!R27),_xlfn.FORMULATEXT('#_Weighted Average'!R27),'#_Weighted Average'!R27))-LEN(SUBSTITUTE(IF(_xlfn.ISFORMULA('#_Weighted Average'!R27),_xlfn.FORMULATEXT('#_Weighted Average'!R27),'#_Weighted Average'!R27),"$",""))),TRUE,FALSE),"MissingAbsMsg",TRUE,"PerfectMsg")</f>
        <v/>
      </c>
      <c r="S27" s="163" t="str">
        <f ca="1">_xlfn.IFS(ISBLANK('Weighted Average'!S27),"",IF(NOT(ISNA('#_Weighted Average'!S27)),IF(ISNA('Weighted Average'!S27),TRUE,FALSE),FALSE),"StuNAMsg",IF(AND(ISNA('#_Weighted Average'!S27),ISNA('Weighted Average'!S27)),TRUE,FALSE),"PerfectMsg",IF(NOT(ISERROR('#_Weighted Average'!S27)),IF(ISERROR('Weighted Average'!S27),TRUE,FALSE),FALSE),"StuErrorMsg",IF(TYPE('#_Weighted Average'!S27)&lt;&gt;TYPE('Weighted Average'!S27),TRUE,FALSE),"WrongTypeMsg",IF(_xlfn.ISFORMULA('#_Weighted Average'!S27),IF(NOT(_xlfn.ISFORMULA('Weighted Average'!S27)),TRUE),FALSE),"MissingFormulaMsg",IF(NOT(AND(ISNUMBER(FIND("[",_xlfn.FORMULATEXT('#_Weighted Average'!S27))),ISNUMBER(FIND("!",_xlfn.FORMULATEXT('#_Weighted Average'!S27))))),AND(ISNUMBER(FIND("[",_xlfn.FORMULATEXT('Weighted Average'!S27))),ISNUMBER(FIND("!",_xlfn.FORMULATEXT('Weighted Average'!S27)))),FALSE),"ExternalRefsMsg",IF(ISNUMBER('#_Weighted Average'!S27),IF(ABS('#_Weighted Average'!S27-'Weighted Average'!S27)&gt;0.00001,TRUE,FALSE),IF('#_Weighted Average'!S27&lt;&gt;'Weighted Average'!S27,TRUE,FALSE)),IF(ISNUMBER('#_Weighted Average'!S27),IF('#_Weighted Average'!S27&gt;'Weighted Average'!S27,"TooLow","TooHigh"),"WrongAnswer"),NOT(_xlfn.ISFORMULA('#_Weighted Average'!S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Average'!S27),_xlfn.FORMULATEXT('Weighted Average'!S27),'Weighted Average'!S27),"9","#"),"8","#"),"7","#"),"6","#"),"5","#"),"4","#"),"3","#"),"2","#"),"1","#"),"0","#"),CHAR(10),""),"$",""),"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Average'!S27),_xlfn.FORMULATEXT('Weighted Average'!S27),'Weighted Average'!S27),"9","#"),"8","#"),"7","#"),"6","#"),"5","#"),"4","#"),"3","#"),"2","#"),"1","#"),"0","#"),CHAR(10),""),"$",""),"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Average'!S27),_xlfn.FORMULATEXT('#_Weighted Average'!S27),'#_Weighted Average'!S27),"9","#"),"8","#"),"7","#"),"6","#"),"5","#"),"4","#"),"3","#"),"2","#"),"1","#"),"0","#"),CHAR(10),""),"$",""),"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Average'!S27),_xlfn.FORMULATEXT('#_Weighted Average'!S27),'#_Weighted Average'!S27),"9","#"),"8","#"),"7","#"),"6","#"),"5","#"),"4","#"),"3","#"),"2","#"),"1","#"),"0","#"),CHAR(10),""),"$","")," ",""),",","@"),"&gt;","@"),"&lt;","@"),"=","@"),")","@"),"(","@"),"^","@"),"/","@"),"+","@"),"*","@"),"-","@"),"@#","")))/2,TRUE,FALSE),"HardCodeMsg",IF(LEN(IF(_xlfn.ISFORMULA('Weighted Average'!S27),_xlfn.FORMULATEXT('Weighted Average'!S27),'Weighted Average'!S27))-LEN(SUBSTITUTE(IF(_xlfn.ISFORMULA('Weighted Average'!S27),_xlfn.FORMULATEXT('Weighted Average'!S27),'Weighted Average'!S27),"""",""))&gt;LEN(IF(_xlfn.ISFORMULA('#_Weighted Average'!S27),_xlfn.FORMULATEXT('#_Weighted Average'!S27),'#_Weighted Average'!S27))-LEN(SUBSTITUTE(IF(_xlfn.ISFORMULA('#_Weighted Average'!S27),_xlfn.FORMULATEXT('#_Weighted Average'!S27),'#_Weighted Average'!S27),"""","")),TRUE,FALSE),"HardQuoteMsg",IF(LEN(IF(_xlfn.ISFORMULA('Weighted Average'!S27),_xlfn.FORMULATEXT('Weighted Average'!S27),'Weighted Average'!S27))-LEN(SUBSTITUTE(IF(_xlfn.ISFORMULA('Weighted Average'!S27),_xlfn.FORMULATEXT('Weighted Average'!S27),'Weighted Average'!S27),"$",""))&lt;0.5*(LEN(IF(_xlfn.ISFORMULA('#_Weighted Average'!S27),_xlfn.FORMULATEXT('#_Weighted Average'!S27),'#_Weighted Average'!S27))-LEN(SUBSTITUTE(IF(_xlfn.ISFORMULA('#_Weighted Average'!S27),_xlfn.FORMULATEXT('#_Weighted Average'!S27),'#_Weighted Average'!S27),"$",""))),TRUE,FALSE),"MissingAbsMsg",TRUE,"PerfectMsg")</f>
        <v/>
      </c>
      <c r="T27" s="164" t="str">
        <f ca="1">_xlfn.IFS(ISBLANK('Weighted Average'!T27),"",IF(NOT(ISNA('#_Weighted Average'!T27)),IF(ISNA('Weighted Average'!T27),TRUE,FALSE),FALSE),"StuNAMsg",IF(AND(ISNA('#_Weighted Average'!T27),ISNA('Weighted Average'!T27)),TRUE,FALSE),"PerfectMsg",IF(NOT(ISERROR('#_Weighted Average'!T27)),IF(ISERROR('Weighted Average'!T27),TRUE,FALSE),FALSE),"StuErrorMsg",IF(TYPE('#_Weighted Average'!T27)&lt;&gt;TYPE('Weighted Average'!T27),TRUE,FALSE),"WrongTypeMsg",IF(_xlfn.ISFORMULA('#_Weighted Average'!T27),IF(NOT(_xlfn.ISFORMULA('Weighted Average'!T27)),TRUE),FALSE),"MissingFormulaMsg",IF(NOT(AND(ISNUMBER(FIND("[",_xlfn.FORMULATEXT('#_Weighted Average'!T27))),ISNUMBER(FIND("!",_xlfn.FORMULATEXT('#_Weighted Average'!T27))))),AND(ISNUMBER(FIND("[",_xlfn.FORMULATEXT('Weighted Average'!T27))),ISNUMBER(FIND("!",_xlfn.FORMULATEXT('Weighted Average'!T27)))),FALSE),"ExternalRefsMsg",IF(ISNUMBER('#_Weighted Average'!T27),IF(ABS('#_Weighted Average'!T27-'Weighted Average'!T27)&gt;0.00001,TRUE,FALSE),IF('#_Weighted Average'!T27&lt;&gt;'Weighted Average'!T27,TRUE,FALSE)),IF(ISNUMBER('#_Weighted Average'!T27),IF('#_Weighted Average'!T27&gt;'Weighted Average'!T27,"TooLow","TooHigh"),"WrongAnswer"),NOT(_xlfn.ISFORMULA('#_Weighted Average'!T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Average'!T27),_xlfn.FORMULATEXT('Weighted Average'!T27),'Weighted Average'!T27),"9","#"),"8","#"),"7","#"),"6","#"),"5","#"),"4","#"),"3","#"),"2","#"),"1","#"),"0","#"),CHAR(10),""),"$",""),"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Average'!T27),_xlfn.FORMULATEXT('Weighted Average'!T27),'Weighted Average'!T27),"9","#"),"8","#"),"7","#"),"6","#"),"5","#"),"4","#"),"3","#"),"2","#"),"1","#"),"0","#"),CHAR(10),""),"$",""),"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Average'!T27),_xlfn.FORMULATEXT('#_Weighted Average'!T27),'#_Weighted Average'!T27),"9","#"),"8","#"),"7","#"),"6","#"),"5","#"),"4","#"),"3","#"),"2","#"),"1","#"),"0","#"),CHAR(10),""),"$",""),"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Average'!T27),_xlfn.FORMULATEXT('#_Weighted Average'!T27),'#_Weighted Average'!T27),"9","#"),"8","#"),"7","#"),"6","#"),"5","#"),"4","#"),"3","#"),"2","#"),"1","#"),"0","#"),CHAR(10),""),"$","")," ",""),",","@"),"&gt;","@"),"&lt;","@"),"=","@"),")","@"),"(","@"),"^","@"),"/","@"),"+","@"),"*","@"),"-","@"),"@#","")))/2,TRUE,FALSE),"HardCodeMsg",IF(LEN(IF(_xlfn.ISFORMULA('Weighted Average'!T27),_xlfn.FORMULATEXT('Weighted Average'!T27),'Weighted Average'!T27))-LEN(SUBSTITUTE(IF(_xlfn.ISFORMULA('Weighted Average'!T27),_xlfn.FORMULATEXT('Weighted Average'!T27),'Weighted Average'!T27),"""",""))&gt;LEN(IF(_xlfn.ISFORMULA('#_Weighted Average'!T27),_xlfn.FORMULATEXT('#_Weighted Average'!T27),'#_Weighted Average'!T27))-LEN(SUBSTITUTE(IF(_xlfn.ISFORMULA('#_Weighted Average'!T27),_xlfn.FORMULATEXT('#_Weighted Average'!T27),'#_Weighted Average'!T27),"""","")),TRUE,FALSE),"HardQuoteMsg",IF(LEN(IF(_xlfn.ISFORMULA('Weighted Average'!T27),_xlfn.FORMULATEXT('Weighted Average'!T27),'Weighted Average'!T27))-LEN(SUBSTITUTE(IF(_xlfn.ISFORMULA('Weighted Average'!T27),_xlfn.FORMULATEXT('Weighted Average'!T27),'Weighted Average'!T27),"$",""))&lt;0.5*(LEN(IF(_xlfn.ISFORMULA('#_Weighted Average'!T27),_xlfn.FORMULATEXT('#_Weighted Average'!T27),'#_Weighted Average'!T27))-LEN(SUBSTITUTE(IF(_xlfn.ISFORMULA('#_Weighted Average'!T27),_xlfn.FORMULATEXT('#_Weighted Average'!T27),'#_Weighted Average'!T27),"$",""))),TRUE,FALSE),"MissingAbsMsg",TRUE,"PerfectMsg")</f>
        <v/>
      </c>
      <c r="U27" s="155" t="str">
        <f ca="1">_xlfn.IFS(ISBLANK('Weighted Average'!U27),"",IF(NOT(ISNA('#_Weighted Average'!U27)),IF(ISNA('Weighted Average'!U27),TRUE,FALSE),FALSE),"StuNAMsg",IF(AND(ISNA('#_Weighted Average'!U27),ISNA('Weighted Average'!U27)),TRUE,FALSE),"PerfectMsg",IF(NOT(ISERROR('#_Weighted Average'!U27)),IF(ISERROR('Weighted Average'!U27),TRUE,FALSE),FALSE),"StuErrorMsg",IF(TYPE('#_Weighted Average'!U27)&lt;&gt;TYPE('Weighted Average'!U27),TRUE,FALSE),"WrongTypeMsg",IF(_xlfn.ISFORMULA('#_Weighted Average'!U27),IF(NOT(_xlfn.ISFORMULA('Weighted Average'!U27)),TRUE),FALSE),"MissingFormulaMsg",IF(NOT(AND(ISNUMBER(FIND("[",_xlfn.FORMULATEXT('#_Weighted Average'!U27))),ISNUMBER(FIND("!",_xlfn.FORMULATEXT('#_Weighted Average'!U27))))),AND(ISNUMBER(FIND("[",_xlfn.FORMULATEXT('Weighted Average'!U27))),ISNUMBER(FIND("!",_xlfn.FORMULATEXT('Weighted Average'!U27)))),FALSE),"ExternalRefsMsg",IF(ISNUMBER('#_Weighted Average'!U27),IF(ABS('#_Weighted Average'!U27-'Weighted Average'!U27)&gt;0.00001,TRUE,FALSE),IF('#_Weighted Average'!U27&lt;&gt;'Weighted Average'!U27,TRUE,FALSE)),IF(ISNUMBER('#_Weighted Average'!U27),IF('#_Weighted Average'!U27&gt;'Weighted Average'!U27,"TooLow","TooHigh"),"WrongAnswer"),NOT(_xlfn.ISFORMULA('#_Weighted Average'!U27)),"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Average'!U27),_xlfn.FORMULATEXT('Weighted Average'!U27),'Weighted Average'!U27),"9","#"),"8","#"),"7","#"),"6","#"),"5","#"),"4","#"),"3","#"),"2","#"),"1","#"),"0","#"),CHAR(10),""),"$",""),"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Average'!U27),_xlfn.FORMULATEXT('Weighted Average'!U27),'Weighted Average'!U27),"9","#"),"8","#"),"7","#"),"6","#"),"5","#"),"4","#"),"3","#"),"2","#"),"1","#"),"0","#"),CHAR(10),""),"$",""),"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Average'!U27),_xlfn.FORMULATEXT('#_Weighted Average'!U27),'#_Weighted Average'!U27),"9","#"),"8","#"),"7","#"),"6","#"),"5","#"),"4","#"),"3","#"),"2","#"),"1","#"),"0","#"),CHAR(10),""),"$",""),"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Average'!U27),_xlfn.FORMULATEXT('#_Weighted Average'!U27),'#_Weighted Average'!U27),"9","#"),"8","#"),"7","#"),"6","#"),"5","#"),"4","#"),"3","#"),"2","#"),"1","#"),"0","#"),CHAR(10),""),"$","")," ",""),",","@"),"&gt;","@"),"&lt;","@"),"=","@"),")","@"),"(","@"),"^","@"),"/","@"),"+","@"),"*","@"),"-","@"),"@#","")))/2,TRUE,FALSE),"HardCodeMsg",IF(LEN(IF(_xlfn.ISFORMULA('Weighted Average'!U27),_xlfn.FORMULATEXT('Weighted Average'!U27),'Weighted Average'!U27))-LEN(SUBSTITUTE(IF(_xlfn.ISFORMULA('Weighted Average'!U27),_xlfn.FORMULATEXT('Weighted Average'!U27),'Weighted Average'!U27),"""",""))&gt;LEN(IF(_xlfn.ISFORMULA('#_Weighted Average'!U27),_xlfn.FORMULATEXT('#_Weighted Average'!U27),'#_Weighted Average'!U27))-LEN(SUBSTITUTE(IF(_xlfn.ISFORMULA('#_Weighted Average'!U27),_xlfn.FORMULATEXT('#_Weighted Average'!U27),'#_Weighted Average'!U27),"""","")),TRUE,FALSE),"HardQuoteMsg",IF(LEN(IF(_xlfn.ISFORMULA('Weighted Average'!U27),_xlfn.FORMULATEXT('Weighted Average'!U27),'Weighted Average'!U27))-LEN(SUBSTITUTE(IF(_xlfn.ISFORMULA('Weighted Average'!U27),_xlfn.FORMULATEXT('Weighted Average'!U27),'Weighted Average'!U27),"$",""))&lt;0.5*(LEN(IF(_xlfn.ISFORMULA('#_Weighted Average'!U27),_xlfn.FORMULATEXT('#_Weighted Average'!U27),'#_Weighted Average'!U27))-LEN(SUBSTITUTE(IF(_xlfn.ISFORMULA('#_Weighted Average'!U27),_xlfn.FORMULATEXT('#_Weighted Average'!U27),'#_Weighted Average'!U27),"$",""))),TRUE,FALSE),"MissingAbsMsg",TRUE,"PerfectMsg")</f>
        <v/>
      </c>
    </row>
    <row r="28" spans="2:21" x14ac:dyDescent="0.15">
      <c r="C28" s="153"/>
      <c r="D28" s="153"/>
      <c r="E28" s="153"/>
      <c r="F28" s="153"/>
      <c r="G28" s="153"/>
      <c r="H28" s="153"/>
      <c r="I28" s="153"/>
      <c r="J28" s="153"/>
      <c r="K28" s="153"/>
      <c r="L28" s="153"/>
      <c r="M28" s="154">
        <v>0</v>
      </c>
      <c r="N28" s="165" t="str">
        <f ca="1">_xlfn.IFS(ISBLANK('Weighted Average'!N28),"",IF(NOT(ISNA('#_Weighted Average'!N28)),IF(ISNA('Weighted Average'!N28),TRUE,FALSE),FALSE),"StuNAMsg",IF(AND(ISNA('#_Weighted Average'!N28),ISNA('Weighted Average'!N28)),TRUE,FALSE),"PerfectMsg",IF(NOT(ISERROR('#_Weighted Average'!N28)),IF(ISERROR('Weighted Average'!N28),TRUE,FALSE),FALSE),"StuErrorMsg",IF(TYPE('#_Weighted Average'!N28)&lt;&gt;TYPE('Weighted Average'!N28),TRUE,FALSE),"WrongTypeMsg",IF(_xlfn.ISFORMULA('#_Weighted Average'!N28),IF(NOT(_xlfn.ISFORMULA('Weighted Average'!N28)),TRUE),FALSE),"MissingFormulaMsg",IF(NOT(AND(ISNUMBER(FIND("[",_xlfn.FORMULATEXT('#_Weighted Average'!N28))),ISNUMBER(FIND("!",_xlfn.FORMULATEXT('#_Weighted Average'!N28))))),AND(ISNUMBER(FIND("[",_xlfn.FORMULATEXT('Weighted Average'!N28))),ISNUMBER(FIND("!",_xlfn.FORMULATEXT('Weighted Average'!N28)))),FALSE),"ExternalRefsMsg",IF(ISNUMBER('#_Weighted Average'!N28),IF(ABS('#_Weighted Average'!N28-'Weighted Average'!N28)&gt;0.00001,TRUE,FALSE),IF('#_Weighted Average'!N28&lt;&gt;'Weighted Average'!N28,TRUE,FALSE)),IF(ISNUMBER('#_Weighted Average'!N28),IF('#_Weighted Average'!N28&gt;'Weighted Average'!N28,"TooLow","TooHigh"),"WrongAnswer"),NOT(_xlfn.ISFORMULA('#_Weighted Average'!N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Average'!N28),_xlfn.FORMULATEXT('Weighted Average'!N28),'Weighted Average'!N28),"9","#"),"8","#"),"7","#"),"6","#"),"5","#"),"4","#"),"3","#"),"2","#"),"1","#"),"0","#"),CHAR(10),""),"$",""),"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Average'!N28),_xlfn.FORMULATEXT('Weighted Average'!N28),'Weighted Average'!N28),"9","#"),"8","#"),"7","#"),"6","#"),"5","#"),"4","#"),"3","#"),"2","#"),"1","#"),"0","#"),CHAR(10),""),"$",""),"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Average'!N28),_xlfn.FORMULATEXT('#_Weighted Average'!N28),'#_Weighted Average'!N28),"9","#"),"8","#"),"7","#"),"6","#"),"5","#"),"4","#"),"3","#"),"2","#"),"1","#"),"0","#"),CHAR(10),""),"$",""),"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Average'!N28),_xlfn.FORMULATEXT('#_Weighted Average'!N28),'#_Weighted Average'!N28),"9","#"),"8","#"),"7","#"),"6","#"),"5","#"),"4","#"),"3","#"),"2","#"),"1","#"),"0","#"),CHAR(10),""),"$","")," ",""),",","@"),"&gt;","@"),"&lt;","@"),"=","@"),")","@"),"(","@"),"^","@"),"/","@"),"+","@"),"*","@"),"-","@"),"@#","")))/2,TRUE,FALSE),"HardCodeMsg",IF(LEN(IF(_xlfn.ISFORMULA('Weighted Average'!N28),_xlfn.FORMULATEXT('Weighted Average'!N28),'Weighted Average'!N28))-LEN(SUBSTITUTE(IF(_xlfn.ISFORMULA('Weighted Average'!N28),_xlfn.FORMULATEXT('Weighted Average'!N28),'Weighted Average'!N28),"""",""))&gt;LEN(IF(_xlfn.ISFORMULA('#_Weighted Average'!N28),_xlfn.FORMULATEXT('#_Weighted Average'!N28),'#_Weighted Average'!N28))-LEN(SUBSTITUTE(IF(_xlfn.ISFORMULA('#_Weighted Average'!N28),_xlfn.FORMULATEXT('#_Weighted Average'!N28),'#_Weighted Average'!N28),"""","")),TRUE,FALSE),"HardQuoteMsg",IF(LEN(IF(_xlfn.ISFORMULA('Weighted Average'!N28),_xlfn.FORMULATEXT('Weighted Average'!N28),'Weighted Average'!N28))-LEN(SUBSTITUTE(IF(_xlfn.ISFORMULA('Weighted Average'!N28),_xlfn.FORMULATEXT('Weighted Average'!N28),'Weighted Average'!N28),"$",""))&lt;0.5*(LEN(IF(_xlfn.ISFORMULA('#_Weighted Average'!N28),_xlfn.FORMULATEXT('#_Weighted Average'!N28),'#_Weighted Average'!N28))-LEN(SUBSTITUTE(IF(_xlfn.ISFORMULA('#_Weighted Average'!N28),_xlfn.FORMULATEXT('#_Weighted Average'!N28),'#_Weighted Average'!N28),"$",""))),TRUE,FALSE),"MissingAbsMsg",TRUE,"PerfectMsg")</f>
        <v/>
      </c>
      <c r="O28" s="163" t="str">
        <f ca="1">_xlfn.IFS(ISBLANK('Weighted Average'!O28),"",IF(NOT(ISNA('#_Weighted Average'!O28)),IF(ISNA('Weighted Average'!O28),TRUE,FALSE),FALSE),"StuNAMsg",IF(AND(ISNA('#_Weighted Average'!O28),ISNA('Weighted Average'!O28)),TRUE,FALSE),"PerfectMsg",IF(NOT(ISERROR('#_Weighted Average'!O28)),IF(ISERROR('Weighted Average'!O28),TRUE,FALSE),FALSE),"StuErrorMsg",IF(TYPE('#_Weighted Average'!O28)&lt;&gt;TYPE('Weighted Average'!O28),TRUE,FALSE),"WrongTypeMsg",IF(_xlfn.ISFORMULA('#_Weighted Average'!O28),IF(NOT(_xlfn.ISFORMULA('Weighted Average'!O28)),TRUE),FALSE),"MissingFormulaMsg",IF(NOT(AND(ISNUMBER(FIND("[",_xlfn.FORMULATEXT('#_Weighted Average'!O28))),ISNUMBER(FIND("!",_xlfn.FORMULATEXT('#_Weighted Average'!O28))))),AND(ISNUMBER(FIND("[",_xlfn.FORMULATEXT('Weighted Average'!O28))),ISNUMBER(FIND("!",_xlfn.FORMULATEXT('Weighted Average'!O28)))),FALSE),"ExternalRefsMsg",IF(ISNUMBER('#_Weighted Average'!O28),IF(ABS('#_Weighted Average'!O28-'Weighted Average'!O28)&gt;0.00001,TRUE,FALSE),IF('#_Weighted Average'!O28&lt;&gt;'Weighted Average'!O28,TRUE,FALSE)),IF(ISNUMBER('#_Weighted Average'!O28),IF('#_Weighted Average'!O28&gt;'Weighted Average'!O28,"TooLow","TooHigh"),"WrongAnswer"),NOT(_xlfn.ISFORMULA('#_Weighted Average'!O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Average'!O28),_xlfn.FORMULATEXT('Weighted Average'!O28),'Weighted Average'!O28),"9","#"),"8","#"),"7","#"),"6","#"),"5","#"),"4","#"),"3","#"),"2","#"),"1","#"),"0","#"),CHAR(10),""),"$",""),"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Average'!O28),_xlfn.FORMULATEXT('Weighted Average'!O28),'Weighted Average'!O28),"9","#"),"8","#"),"7","#"),"6","#"),"5","#"),"4","#"),"3","#"),"2","#"),"1","#"),"0","#"),CHAR(10),""),"$",""),"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Average'!O28),_xlfn.FORMULATEXT('#_Weighted Average'!O28),'#_Weighted Average'!O28),"9","#"),"8","#"),"7","#"),"6","#"),"5","#"),"4","#"),"3","#"),"2","#"),"1","#"),"0","#"),CHAR(10),""),"$",""),"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Average'!O28),_xlfn.FORMULATEXT('#_Weighted Average'!O28),'#_Weighted Average'!O28),"9","#"),"8","#"),"7","#"),"6","#"),"5","#"),"4","#"),"3","#"),"2","#"),"1","#"),"0","#"),CHAR(10),""),"$","")," ",""),",","@"),"&gt;","@"),"&lt;","@"),"=","@"),")","@"),"(","@"),"^","@"),"/","@"),"+","@"),"*","@"),"-","@"),"@#","")))/2,TRUE,FALSE),"HardCodeMsg",IF(LEN(IF(_xlfn.ISFORMULA('Weighted Average'!O28),_xlfn.FORMULATEXT('Weighted Average'!O28),'Weighted Average'!O28))-LEN(SUBSTITUTE(IF(_xlfn.ISFORMULA('Weighted Average'!O28),_xlfn.FORMULATEXT('Weighted Average'!O28),'Weighted Average'!O28),"""",""))&gt;LEN(IF(_xlfn.ISFORMULA('#_Weighted Average'!O28),_xlfn.FORMULATEXT('#_Weighted Average'!O28),'#_Weighted Average'!O28))-LEN(SUBSTITUTE(IF(_xlfn.ISFORMULA('#_Weighted Average'!O28),_xlfn.FORMULATEXT('#_Weighted Average'!O28),'#_Weighted Average'!O28),"""","")),TRUE,FALSE),"HardQuoteMsg",IF(LEN(IF(_xlfn.ISFORMULA('Weighted Average'!O28),_xlfn.FORMULATEXT('Weighted Average'!O28),'Weighted Average'!O28))-LEN(SUBSTITUTE(IF(_xlfn.ISFORMULA('Weighted Average'!O28),_xlfn.FORMULATEXT('Weighted Average'!O28),'Weighted Average'!O28),"$",""))&lt;0.5*(LEN(IF(_xlfn.ISFORMULA('#_Weighted Average'!O28),_xlfn.FORMULATEXT('#_Weighted Average'!O28),'#_Weighted Average'!O28))-LEN(SUBSTITUTE(IF(_xlfn.ISFORMULA('#_Weighted Average'!O28),_xlfn.FORMULATEXT('#_Weighted Average'!O28),'#_Weighted Average'!O28),"$",""))),TRUE,FALSE),"MissingAbsMsg",TRUE,"PerfectMsg")</f>
        <v/>
      </c>
      <c r="P28" s="165" t="str">
        <f ca="1">_xlfn.IFS(ISBLANK('Weighted Average'!P28),"",IF(NOT(ISNA('#_Weighted Average'!P28)),IF(ISNA('Weighted Average'!P28),TRUE,FALSE),FALSE),"StuNAMsg",IF(AND(ISNA('#_Weighted Average'!P28),ISNA('Weighted Average'!P28)),TRUE,FALSE),"PerfectMsg",IF(NOT(ISERROR('#_Weighted Average'!P28)),IF(ISERROR('Weighted Average'!P28),TRUE,FALSE),FALSE),"StuErrorMsg",IF(TYPE('#_Weighted Average'!P28)&lt;&gt;TYPE('Weighted Average'!P28),TRUE,FALSE),"WrongTypeMsg",IF(_xlfn.ISFORMULA('#_Weighted Average'!P28),IF(NOT(_xlfn.ISFORMULA('Weighted Average'!P28)),TRUE),FALSE),"MissingFormulaMsg",IF(NOT(AND(ISNUMBER(FIND("[",_xlfn.FORMULATEXT('#_Weighted Average'!P28))),ISNUMBER(FIND("!",_xlfn.FORMULATEXT('#_Weighted Average'!P28))))),AND(ISNUMBER(FIND("[",_xlfn.FORMULATEXT('Weighted Average'!P28))),ISNUMBER(FIND("!",_xlfn.FORMULATEXT('Weighted Average'!P28)))),FALSE),"ExternalRefsMsg",IF(ISNUMBER('#_Weighted Average'!P28),IF(ABS('#_Weighted Average'!P28-'Weighted Average'!P28)&gt;0.00001,TRUE,FALSE),IF('#_Weighted Average'!P28&lt;&gt;'Weighted Average'!P28,TRUE,FALSE)),IF(ISNUMBER('#_Weighted Average'!P28),IF('#_Weighted Average'!P28&gt;'Weighted Average'!P28,"TooLow","TooHigh"),"WrongAnswer"),NOT(_xlfn.ISFORMULA('#_Weighted Average'!P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Average'!P28),_xlfn.FORMULATEXT('Weighted Average'!P28),'Weighted Average'!P28),"9","#"),"8","#"),"7","#"),"6","#"),"5","#"),"4","#"),"3","#"),"2","#"),"1","#"),"0","#"),CHAR(10),""),"$",""),"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Average'!P28),_xlfn.FORMULATEXT('Weighted Average'!P28),'Weighted Average'!P28),"9","#"),"8","#"),"7","#"),"6","#"),"5","#"),"4","#"),"3","#"),"2","#"),"1","#"),"0","#"),CHAR(10),""),"$",""),"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Average'!P28),_xlfn.FORMULATEXT('#_Weighted Average'!P28),'#_Weighted Average'!P28),"9","#"),"8","#"),"7","#"),"6","#"),"5","#"),"4","#"),"3","#"),"2","#"),"1","#"),"0","#"),CHAR(10),""),"$",""),"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Average'!P28),_xlfn.FORMULATEXT('#_Weighted Average'!P28),'#_Weighted Average'!P28),"9","#"),"8","#"),"7","#"),"6","#"),"5","#"),"4","#"),"3","#"),"2","#"),"1","#"),"0","#"),CHAR(10),""),"$","")," ",""),",","@"),"&gt;","@"),"&lt;","@"),"=","@"),")","@"),"(","@"),"^","@"),"/","@"),"+","@"),"*","@"),"-","@"),"@#","")))/2,TRUE,FALSE),"HardCodeMsg",IF(LEN(IF(_xlfn.ISFORMULA('Weighted Average'!P28),_xlfn.FORMULATEXT('Weighted Average'!P28),'Weighted Average'!P28))-LEN(SUBSTITUTE(IF(_xlfn.ISFORMULA('Weighted Average'!P28),_xlfn.FORMULATEXT('Weighted Average'!P28),'Weighted Average'!P28),"""",""))&gt;LEN(IF(_xlfn.ISFORMULA('#_Weighted Average'!P28),_xlfn.FORMULATEXT('#_Weighted Average'!P28),'#_Weighted Average'!P28))-LEN(SUBSTITUTE(IF(_xlfn.ISFORMULA('#_Weighted Average'!P28),_xlfn.FORMULATEXT('#_Weighted Average'!P28),'#_Weighted Average'!P28),"""","")),TRUE,FALSE),"HardQuoteMsg",IF(LEN(IF(_xlfn.ISFORMULA('Weighted Average'!P28),_xlfn.FORMULATEXT('Weighted Average'!P28),'Weighted Average'!P28))-LEN(SUBSTITUTE(IF(_xlfn.ISFORMULA('Weighted Average'!P28),_xlfn.FORMULATEXT('Weighted Average'!P28),'Weighted Average'!P28),"$",""))&lt;0.5*(LEN(IF(_xlfn.ISFORMULA('#_Weighted Average'!P28),_xlfn.FORMULATEXT('#_Weighted Average'!P28),'#_Weighted Average'!P28))-LEN(SUBSTITUTE(IF(_xlfn.ISFORMULA('#_Weighted Average'!P28),_xlfn.FORMULATEXT('#_Weighted Average'!P28),'#_Weighted Average'!P28),"$",""))),TRUE,FALSE),"MissingAbsMsg",TRUE,"PerfectMsg")</f>
        <v/>
      </c>
      <c r="Q28" s="163" t="str">
        <f ca="1">_xlfn.IFS(ISBLANK('Weighted Average'!Q28),"",IF(NOT(ISNA('#_Weighted Average'!Q28)),IF(ISNA('Weighted Average'!Q28),TRUE,FALSE),FALSE),"StuNAMsg",IF(AND(ISNA('#_Weighted Average'!Q28),ISNA('Weighted Average'!Q28)),TRUE,FALSE),"PerfectMsg",IF(NOT(ISERROR('#_Weighted Average'!Q28)),IF(ISERROR('Weighted Average'!Q28),TRUE,FALSE),FALSE),"StuErrorMsg",IF(TYPE('#_Weighted Average'!Q28)&lt;&gt;TYPE('Weighted Average'!Q28),TRUE,FALSE),"WrongTypeMsg",IF(_xlfn.ISFORMULA('#_Weighted Average'!Q28),IF(NOT(_xlfn.ISFORMULA('Weighted Average'!Q28)),TRUE),FALSE),"MissingFormulaMsg",IF(NOT(AND(ISNUMBER(FIND("[",_xlfn.FORMULATEXT('#_Weighted Average'!Q28))),ISNUMBER(FIND("!",_xlfn.FORMULATEXT('#_Weighted Average'!Q28))))),AND(ISNUMBER(FIND("[",_xlfn.FORMULATEXT('Weighted Average'!Q28))),ISNUMBER(FIND("!",_xlfn.FORMULATEXT('Weighted Average'!Q28)))),FALSE),"ExternalRefsMsg",IF(ISNUMBER('#_Weighted Average'!Q28),IF(ABS('#_Weighted Average'!Q28-'Weighted Average'!Q28)&gt;0.00001,TRUE,FALSE),IF('#_Weighted Average'!Q28&lt;&gt;'Weighted Average'!Q28,TRUE,FALSE)),IF(ISNUMBER('#_Weighted Average'!Q28),IF('#_Weighted Average'!Q28&gt;'Weighted Average'!Q28,"TooLow","TooHigh"),"WrongAnswer"),NOT(_xlfn.ISFORMULA('#_Weighted Average'!Q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Average'!Q28),_xlfn.FORMULATEXT('Weighted Average'!Q28),'Weighted Average'!Q28),"9","#"),"8","#"),"7","#"),"6","#"),"5","#"),"4","#"),"3","#"),"2","#"),"1","#"),"0","#"),CHAR(10),""),"$",""),"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Average'!Q28),_xlfn.FORMULATEXT('Weighted Average'!Q28),'Weighted Average'!Q28),"9","#"),"8","#"),"7","#"),"6","#"),"5","#"),"4","#"),"3","#"),"2","#"),"1","#"),"0","#"),CHAR(10),""),"$",""),"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Average'!Q28),_xlfn.FORMULATEXT('#_Weighted Average'!Q28),'#_Weighted Average'!Q28),"9","#"),"8","#"),"7","#"),"6","#"),"5","#"),"4","#"),"3","#"),"2","#"),"1","#"),"0","#"),CHAR(10),""),"$",""),"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Average'!Q28),_xlfn.FORMULATEXT('#_Weighted Average'!Q28),'#_Weighted Average'!Q28),"9","#"),"8","#"),"7","#"),"6","#"),"5","#"),"4","#"),"3","#"),"2","#"),"1","#"),"0","#"),CHAR(10),""),"$","")," ",""),",","@"),"&gt;","@"),"&lt;","@"),"=","@"),")","@"),"(","@"),"^","@"),"/","@"),"+","@"),"*","@"),"-","@"),"@#","")))/2,TRUE,FALSE),"HardCodeMsg",IF(LEN(IF(_xlfn.ISFORMULA('Weighted Average'!Q28),_xlfn.FORMULATEXT('Weighted Average'!Q28),'Weighted Average'!Q28))-LEN(SUBSTITUTE(IF(_xlfn.ISFORMULA('Weighted Average'!Q28),_xlfn.FORMULATEXT('Weighted Average'!Q28),'Weighted Average'!Q28),"""",""))&gt;LEN(IF(_xlfn.ISFORMULA('#_Weighted Average'!Q28),_xlfn.FORMULATEXT('#_Weighted Average'!Q28),'#_Weighted Average'!Q28))-LEN(SUBSTITUTE(IF(_xlfn.ISFORMULA('#_Weighted Average'!Q28),_xlfn.FORMULATEXT('#_Weighted Average'!Q28),'#_Weighted Average'!Q28),"""","")),TRUE,FALSE),"HardQuoteMsg",IF(LEN(IF(_xlfn.ISFORMULA('Weighted Average'!Q28),_xlfn.FORMULATEXT('Weighted Average'!Q28),'Weighted Average'!Q28))-LEN(SUBSTITUTE(IF(_xlfn.ISFORMULA('Weighted Average'!Q28),_xlfn.FORMULATEXT('Weighted Average'!Q28),'Weighted Average'!Q28),"$",""))&lt;0.5*(LEN(IF(_xlfn.ISFORMULA('#_Weighted Average'!Q28),_xlfn.FORMULATEXT('#_Weighted Average'!Q28),'#_Weighted Average'!Q28))-LEN(SUBSTITUTE(IF(_xlfn.ISFORMULA('#_Weighted Average'!Q28),_xlfn.FORMULATEXT('#_Weighted Average'!Q28),'#_Weighted Average'!Q28),"$",""))),TRUE,FALSE),"MissingAbsMsg",TRUE,"PerfectMsg")</f>
        <v/>
      </c>
      <c r="R28" s="165" t="str">
        <f ca="1">_xlfn.IFS(ISBLANK('Weighted Average'!R28),"",IF(NOT(ISNA('#_Weighted Average'!R28)),IF(ISNA('Weighted Average'!R28),TRUE,FALSE),FALSE),"StuNAMsg",IF(AND(ISNA('#_Weighted Average'!R28),ISNA('Weighted Average'!R28)),TRUE,FALSE),"PerfectMsg",IF(NOT(ISERROR('#_Weighted Average'!R28)),IF(ISERROR('Weighted Average'!R28),TRUE,FALSE),FALSE),"StuErrorMsg",IF(TYPE('#_Weighted Average'!R28)&lt;&gt;TYPE('Weighted Average'!R28),TRUE,FALSE),"WrongTypeMsg",IF(_xlfn.ISFORMULA('#_Weighted Average'!R28),IF(NOT(_xlfn.ISFORMULA('Weighted Average'!R28)),TRUE),FALSE),"MissingFormulaMsg",IF(NOT(AND(ISNUMBER(FIND("[",_xlfn.FORMULATEXT('#_Weighted Average'!R28))),ISNUMBER(FIND("!",_xlfn.FORMULATEXT('#_Weighted Average'!R28))))),AND(ISNUMBER(FIND("[",_xlfn.FORMULATEXT('Weighted Average'!R28))),ISNUMBER(FIND("!",_xlfn.FORMULATEXT('Weighted Average'!R28)))),FALSE),"ExternalRefsMsg",IF(ISNUMBER('#_Weighted Average'!R28),IF(ABS('#_Weighted Average'!R28-'Weighted Average'!R28)&gt;0.00001,TRUE,FALSE),IF('#_Weighted Average'!R28&lt;&gt;'Weighted Average'!R28,TRUE,FALSE)),IF(ISNUMBER('#_Weighted Average'!R28),IF('#_Weighted Average'!R28&gt;'Weighted Average'!R28,"TooLow","TooHigh"),"WrongAnswer"),NOT(_xlfn.ISFORMULA('#_Weighted Average'!R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Average'!R28),_xlfn.FORMULATEXT('Weighted Average'!R28),'Weighted Average'!R28),"9","#"),"8","#"),"7","#"),"6","#"),"5","#"),"4","#"),"3","#"),"2","#"),"1","#"),"0","#"),CHAR(10),""),"$",""),"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Average'!R28),_xlfn.FORMULATEXT('Weighted Average'!R28),'Weighted Average'!R28),"9","#"),"8","#"),"7","#"),"6","#"),"5","#"),"4","#"),"3","#"),"2","#"),"1","#"),"0","#"),CHAR(10),""),"$",""),"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Average'!R28),_xlfn.FORMULATEXT('#_Weighted Average'!R28),'#_Weighted Average'!R28),"9","#"),"8","#"),"7","#"),"6","#"),"5","#"),"4","#"),"3","#"),"2","#"),"1","#"),"0","#"),CHAR(10),""),"$",""),"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Average'!R28),_xlfn.FORMULATEXT('#_Weighted Average'!R28),'#_Weighted Average'!R28),"9","#"),"8","#"),"7","#"),"6","#"),"5","#"),"4","#"),"3","#"),"2","#"),"1","#"),"0","#"),CHAR(10),""),"$","")," ",""),",","@"),"&gt;","@"),"&lt;","@"),"=","@"),")","@"),"(","@"),"^","@"),"/","@"),"+","@"),"*","@"),"-","@"),"@#","")))/2,TRUE,FALSE),"HardCodeMsg",IF(LEN(IF(_xlfn.ISFORMULA('Weighted Average'!R28),_xlfn.FORMULATEXT('Weighted Average'!R28),'Weighted Average'!R28))-LEN(SUBSTITUTE(IF(_xlfn.ISFORMULA('Weighted Average'!R28),_xlfn.FORMULATEXT('Weighted Average'!R28),'Weighted Average'!R28),"""",""))&gt;LEN(IF(_xlfn.ISFORMULA('#_Weighted Average'!R28),_xlfn.FORMULATEXT('#_Weighted Average'!R28),'#_Weighted Average'!R28))-LEN(SUBSTITUTE(IF(_xlfn.ISFORMULA('#_Weighted Average'!R28),_xlfn.FORMULATEXT('#_Weighted Average'!R28),'#_Weighted Average'!R28),"""","")),TRUE,FALSE),"HardQuoteMsg",IF(LEN(IF(_xlfn.ISFORMULA('Weighted Average'!R28),_xlfn.FORMULATEXT('Weighted Average'!R28),'Weighted Average'!R28))-LEN(SUBSTITUTE(IF(_xlfn.ISFORMULA('Weighted Average'!R28),_xlfn.FORMULATEXT('Weighted Average'!R28),'Weighted Average'!R28),"$",""))&lt;0.5*(LEN(IF(_xlfn.ISFORMULA('#_Weighted Average'!R28),_xlfn.FORMULATEXT('#_Weighted Average'!R28),'#_Weighted Average'!R28))-LEN(SUBSTITUTE(IF(_xlfn.ISFORMULA('#_Weighted Average'!R28),_xlfn.FORMULATEXT('#_Weighted Average'!R28),'#_Weighted Average'!R28),"$",""))),TRUE,FALSE),"MissingAbsMsg",TRUE,"PerfectMsg")</f>
        <v/>
      </c>
      <c r="S28" s="163" t="str">
        <f ca="1">_xlfn.IFS(ISBLANK('Weighted Average'!S28),"",IF(NOT(ISNA('#_Weighted Average'!S28)),IF(ISNA('Weighted Average'!S28),TRUE,FALSE),FALSE),"StuNAMsg",IF(AND(ISNA('#_Weighted Average'!S28),ISNA('Weighted Average'!S28)),TRUE,FALSE),"PerfectMsg",IF(NOT(ISERROR('#_Weighted Average'!S28)),IF(ISERROR('Weighted Average'!S28),TRUE,FALSE),FALSE),"StuErrorMsg",IF(TYPE('#_Weighted Average'!S28)&lt;&gt;TYPE('Weighted Average'!S28),TRUE,FALSE),"WrongTypeMsg",IF(_xlfn.ISFORMULA('#_Weighted Average'!S28),IF(NOT(_xlfn.ISFORMULA('Weighted Average'!S28)),TRUE),FALSE),"MissingFormulaMsg",IF(NOT(AND(ISNUMBER(FIND("[",_xlfn.FORMULATEXT('#_Weighted Average'!S28))),ISNUMBER(FIND("!",_xlfn.FORMULATEXT('#_Weighted Average'!S28))))),AND(ISNUMBER(FIND("[",_xlfn.FORMULATEXT('Weighted Average'!S28))),ISNUMBER(FIND("!",_xlfn.FORMULATEXT('Weighted Average'!S28)))),FALSE),"ExternalRefsMsg",IF(ISNUMBER('#_Weighted Average'!S28),IF(ABS('#_Weighted Average'!S28-'Weighted Average'!S28)&gt;0.00001,TRUE,FALSE),IF('#_Weighted Average'!S28&lt;&gt;'Weighted Average'!S28,TRUE,FALSE)),IF(ISNUMBER('#_Weighted Average'!S28),IF('#_Weighted Average'!S28&gt;'Weighted Average'!S28,"TooLow","TooHigh"),"WrongAnswer"),NOT(_xlfn.ISFORMULA('#_Weighted Average'!S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Average'!S28),_xlfn.FORMULATEXT('Weighted Average'!S28),'Weighted Average'!S28),"9","#"),"8","#"),"7","#"),"6","#"),"5","#"),"4","#"),"3","#"),"2","#"),"1","#"),"0","#"),CHAR(10),""),"$",""),"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Average'!S28),_xlfn.FORMULATEXT('Weighted Average'!S28),'Weighted Average'!S28),"9","#"),"8","#"),"7","#"),"6","#"),"5","#"),"4","#"),"3","#"),"2","#"),"1","#"),"0","#"),CHAR(10),""),"$",""),"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Average'!S28),_xlfn.FORMULATEXT('#_Weighted Average'!S28),'#_Weighted Average'!S28),"9","#"),"8","#"),"7","#"),"6","#"),"5","#"),"4","#"),"3","#"),"2","#"),"1","#"),"0","#"),CHAR(10),""),"$",""),"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Average'!S28),_xlfn.FORMULATEXT('#_Weighted Average'!S28),'#_Weighted Average'!S28),"9","#"),"8","#"),"7","#"),"6","#"),"5","#"),"4","#"),"3","#"),"2","#"),"1","#"),"0","#"),CHAR(10),""),"$","")," ",""),",","@"),"&gt;","@"),"&lt;","@"),"=","@"),")","@"),"(","@"),"^","@"),"/","@"),"+","@"),"*","@"),"-","@"),"@#","")))/2,TRUE,FALSE),"HardCodeMsg",IF(LEN(IF(_xlfn.ISFORMULA('Weighted Average'!S28),_xlfn.FORMULATEXT('Weighted Average'!S28),'Weighted Average'!S28))-LEN(SUBSTITUTE(IF(_xlfn.ISFORMULA('Weighted Average'!S28),_xlfn.FORMULATEXT('Weighted Average'!S28),'Weighted Average'!S28),"""",""))&gt;LEN(IF(_xlfn.ISFORMULA('#_Weighted Average'!S28),_xlfn.FORMULATEXT('#_Weighted Average'!S28),'#_Weighted Average'!S28))-LEN(SUBSTITUTE(IF(_xlfn.ISFORMULA('#_Weighted Average'!S28),_xlfn.FORMULATEXT('#_Weighted Average'!S28),'#_Weighted Average'!S28),"""","")),TRUE,FALSE),"HardQuoteMsg",IF(LEN(IF(_xlfn.ISFORMULA('Weighted Average'!S28),_xlfn.FORMULATEXT('Weighted Average'!S28),'Weighted Average'!S28))-LEN(SUBSTITUTE(IF(_xlfn.ISFORMULA('Weighted Average'!S28),_xlfn.FORMULATEXT('Weighted Average'!S28),'Weighted Average'!S28),"$",""))&lt;0.5*(LEN(IF(_xlfn.ISFORMULA('#_Weighted Average'!S28),_xlfn.FORMULATEXT('#_Weighted Average'!S28),'#_Weighted Average'!S28))-LEN(SUBSTITUTE(IF(_xlfn.ISFORMULA('#_Weighted Average'!S28),_xlfn.FORMULATEXT('#_Weighted Average'!S28),'#_Weighted Average'!S28),"$",""))),TRUE,FALSE),"MissingAbsMsg",TRUE,"PerfectMsg")</f>
        <v/>
      </c>
      <c r="T28" s="163" t="str">
        <f ca="1">_xlfn.IFS(ISBLANK('Weighted Average'!T28),"",IF(NOT(ISNA('#_Weighted Average'!T28)),IF(ISNA('Weighted Average'!T28),TRUE,FALSE),FALSE),"StuNAMsg",IF(AND(ISNA('#_Weighted Average'!T28),ISNA('Weighted Average'!T28)),TRUE,FALSE),"PerfectMsg",IF(NOT(ISERROR('#_Weighted Average'!T28)),IF(ISERROR('Weighted Average'!T28),TRUE,FALSE),FALSE),"StuErrorMsg",IF(TYPE('#_Weighted Average'!T28)&lt;&gt;TYPE('Weighted Average'!T28),TRUE,FALSE),"WrongTypeMsg",IF(_xlfn.ISFORMULA('#_Weighted Average'!T28),IF(NOT(_xlfn.ISFORMULA('Weighted Average'!T28)),TRUE),FALSE),"MissingFormulaMsg",IF(NOT(AND(ISNUMBER(FIND("[",_xlfn.FORMULATEXT('#_Weighted Average'!T28))),ISNUMBER(FIND("!",_xlfn.FORMULATEXT('#_Weighted Average'!T28))))),AND(ISNUMBER(FIND("[",_xlfn.FORMULATEXT('Weighted Average'!T28))),ISNUMBER(FIND("!",_xlfn.FORMULATEXT('Weighted Average'!T28)))),FALSE),"ExternalRefsMsg",IF(ISNUMBER('#_Weighted Average'!T28),IF(ABS('#_Weighted Average'!T28-'Weighted Average'!T28)&gt;0.00001,TRUE,FALSE),IF('#_Weighted Average'!T28&lt;&gt;'Weighted Average'!T28,TRUE,FALSE)),IF(ISNUMBER('#_Weighted Average'!T28),IF('#_Weighted Average'!T28&gt;'Weighted Average'!T28,"TooLow","TooHigh"),"WrongAnswer"),NOT(_xlfn.ISFORMULA('#_Weighted Average'!T28)),"PerfectMsg",IF((LEN(SUBSTITUTE(SUBSTITUTE(SUBSTITUTE(SUBSTITUTE(SUBSTITUTE(SUBSTITUTE(SUBSTITUTE(SUBSTITUTE(SUBSTITUTE(SUBSTITUTE(SUBSTITUTE(SUBSTITUTE(SUBSTITUTE(SUBSTITUTE(SUBSTITUTE(SUBSTITUTE(SUBSTITUTE(SUBSTITUTE(SUBSTITUTE(SUBSTITUTE(SUBSTITUTE(SUBSTITUTE(SUBSTITUTE(SUBSTITUTE(IF(_xlfn.ISFORMULA('Weighted Average'!T28),_xlfn.FORMULATEXT('Weighted Average'!T28),'Weighted Average'!T28),"9","#"),"8","#"),"7","#"),"6","#"),"5","#"),"4","#"),"3","#"),"2","#"),"1","#"),"0","#"),CHAR(10),""),"$",""),"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Weighted Average'!T28),_xlfn.FORMULATEXT('Weighted Average'!T28),'Weighted Average'!T28),"9","#"),"8","#"),"7","#"),"6","#"),"5","#"),"4","#"),"3","#"),"2","#"),"1","#"),"0","#"),CHAR(10),""),"$",""),"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Weighted Average'!T28),_xlfn.FORMULATEXT('#_Weighted Average'!T28),'#_Weighted Average'!T28),"9","#"),"8","#"),"7","#"),"6","#"),"5","#"),"4","#"),"3","#"),"2","#"),"1","#"),"0","#"),CHAR(10),""),"$",""),"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Weighted Average'!T28),_xlfn.FORMULATEXT('#_Weighted Average'!T28),'#_Weighted Average'!T28),"9","#"),"8","#"),"7","#"),"6","#"),"5","#"),"4","#"),"3","#"),"2","#"),"1","#"),"0","#"),CHAR(10),""),"$","")," ",""),",","@"),"&gt;","@"),"&lt;","@"),"=","@"),")","@"),"(","@"),"^","@"),"/","@"),"+","@"),"*","@"),"-","@"),"@#","")))/2,TRUE,FALSE),"HardCodeMsg",IF(LEN(IF(_xlfn.ISFORMULA('Weighted Average'!T28),_xlfn.FORMULATEXT('Weighted Average'!T28),'Weighted Average'!T28))-LEN(SUBSTITUTE(IF(_xlfn.ISFORMULA('Weighted Average'!T28),_xlfn.FORMULATEXT('Weighted Average'!T28),'Weighted Average'!T28),"""",""))&gt;LEN(IF(_xlfn.ISFORMULA('#_Weighted Average'!T28),_xlfn.FORMULATEXT('#_Weighted Average'!T28),'#_Weighted Average'!T28))-LEN(SUBSTITUTE(IF(_xlfn.ISFORMULA('#_Weighted Average'!T28),_xlfn.FORMULATEXT('#_Weighted Average'!T28),'#_Weighted Average'!T28),"""","")),TRUE,FALSE),"HardQuoteMsg",IF(LEN(IF(_xlfn.ISFORMULA('Weighted Average'!T28),_xlfn.FORMULATEXT('Weighted Average'!T28),'Weighted Average'!T28))-LEN(SUBSTITUTE(IF(_xlfn.ISFORMULA('Weighted Average'!T28),_xlfn.FORMULATEXT('Weighted Average'!T28),'Weighted Average'!T28),"$",""))&lt;0.5*(LEN(IF(_xlfn.ISFORMULA('#_Weighted Average'!T28),_xlfn.FORMULATEXT('#_Weighted Average'!T28),'#_Weighted Average'!T28))-LEN(SUBSTITUTE(IF(_xlfn.ISFORMULA('#_Weighted Average'!T28),_xlfn.FORMULATEXT('#_Weighted Average'!T28),'#_Weighted Average'!T28),"$",""))),TRUE,FALSE),"MissingAbsMsg",TRUE,"PerfectMsg")</f>
        <v/>
      </c>
    </row>
    <row r="29" spans="2:21" x14ac:dyDescent="0.15">
      <c r="B29" s="166">
        <v>0</v>
      </c>
      <c r="C29" s="166"/>
    </row>
    <row r="30" spans="2:21" x14ac:dyDescent="0.15">
      <c r="B30" s="155">
        <v>0</v>
      </c>
      <c r="C30" s="156">
        <v>0</v>
      </c>
    </row>
    <row r="31" spans="2:21" x14ac:dyDescent="0.15">
      <c r="B31" s="155">
        <v>0</v>
      </c>
      <c r="C31" s="156">
        <v>0</v>
      </c>
    </row>
    <row r="32" spans="2:21" x14ac:dyDescent="0.15">
      <c r="B32" s="155">
        <v>0</v>
      </c>
      <c r="C32" s="156">
        <v>0</v>
      </c>
    </row>
  </sheetData>
  <mergeCells count="3">
    <mergeCell ref="B7:U7"/>
    <mergeCell ref="B10:U10"/>
    <mergeCell ref="B29:C2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AE43-31B4-A444-A96F-5DAE7E8242DC}">
  <dimension ref="A1:AO32"/>
  <sheetViews>
    <sheetView showGridLines="0" zoomScale="120" zoomScaleNormal="120" workbookViewId="0">
      <pane ySplit="2" topLeftCell="A3" activePane="bottomLeft" state="frozen"/>
      <selection pane="bottomLeft" activeCell="A3" sqref="A3"/>
    </sheetView>
  </sheetViews>
  <sheetFormatPr baseColWidth="10" defaultColWidth="9.83203125" defaultRowHeight="15" x14ac:dyDescent="0.2"/>
  <cols>
    <col min="1" max="1" width="9.83203125" style="68"/>
    <col min="2" max="2" width="21.5" style="68" customWidth="1"/>
    <col min="3" max="3" width="8.83203125" style="68" customWidth="1"/>
    <col min="4" max="4" width="8.6640625" style="68" bestFit="1" customWidth="1"/>
    <col min="5" max="6" width="8.6640625" style="68" customWidth="1"/>
    <col min="7" max="7" width="9.83203125" style="68" bestFit="1" customWidth="1"/>
    <col min="8" max="9" width="8.6640625" style="68" bestFit="1" customWidth="1"/>
    <col min="10" max="12" width="8.6640625" style="68" customWidth="1"/>
    <col min="13" max="13" width="12.1640625" style="68" bestFit="1" customWidth="1"/>
    <col min="14" max="14" width="17.83203125" style="68" bestFit="1" customWidth="1"/>
    <col min="15" max="17" width="17.83203125" style="68" customWidth="1"/>
    <col min="18" max="18" width="19.83203125" style="68" bestFit="1" customWidth="1"/>
    <col min="19" max="19" width="13.6640625" style="68" customWidth="1"/>
    <col min="20" max="20" width="19.5" style="68" bestFit="1" customWidth="1"/>
    <col min="21" max="21" width="18.1640625" style="68" customWidth="1"/>
    <col min="22" max="16384" width="9.83203125" style="68"/>
  </cols>
  <sheetData>
    <row r="1" spans="1:41" s="142" customFormat="1" ht="22" customHeight="1" x14ac:dyDescent="0.2">
      <c r="A1" s="107" t="s">
        <v>325</v>
      </c>
      <c r="B1" s="107" t="s">
        <v>326</v>
      </c>
      <c r="C1" s="107" t="s">
        <v>327</v>
      </c>
      <c r="D1" s="108"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07"/>
      <c r="F1" s="107"/>
      <c r="G1" s="107"/>
      <c r="H1" s="107"/>
      <c r="I1" s="108" t="str" cm="1">
        <f t="array" ref="I1">_xlfn.IFS(ROW(A100)&lt;100,"Undo deleted row or quit without saving",COLUMN(AZ1)&lt;52,"Undo deleted column or quit without saving",ROW(A100)&gt;100,"Undo inserted row or quit without saving",COLUMN(AZ1)&gt;52,"Undo inserted column or quit without saving",Scoreboard!$F$22&lt;&gt;"","Security compromised: Undo last action or quit without saving",TRUE=TRUE,"Hardworking Student")</f>
        <v>Hardworking Student</v>
      </c>
      <c r="J1" s="108"/>
      <c r="K1" s="108"/>
      <c r="L1" s="108" t="s">
        <v>328</v>
      </c>
      <c r="M1" s="108"/>
      <c r="N1" s="108"/>
      <c r="O1" s="108"/>
      <c r="P1" s="109" t="s">
        <v>329</v>
      </c>
      <c r="Q1" s="108"/>
      <c r="R1" s="108"/>
      <c r="S1" s="141" t="s">
        <v>332</v>
      </c>
      <c r="T1" s="111"/>
      <c r="U1" s="110"/>
      <c r="V1" s="111"/>
      <c r="W1" s="110"/>
      <c r="X1" s="107" t="str">
        <f t="shared" ref="X1:AA2" si="0">A1</f>
        <v>earned</v>
      </c>
      <c r="Y1" s="107" t="str">
        <f t="shared" si="0"/>
        <v>possible</v>
      </c>
      <c r="Z1" s="107" t="str">
        <f t="shared" si="0"/>
        <v>cell</v>
      </c>
      <c r="AA1" s="108" t="str">
        <f t="shared" ca="1" si="0"/>
        <v>error</v>
      </c>
      <c r="AB1" s="107"/>
      <c r="AC1" s="107"/>
      <c r="AD1" s="112"/>
      <c r="AE1" s="112"/>
      <c r="AF1" s="108" t="str">
        <f>I1</f>
        <v>Hardworking Student</v>
      </c>
      <c r="AG1" s="108"/>
      <c r="AH1" s="112"/>
      <c r="AI1" s="112"/>
      <c r="AJ1" s="112"/>
      <c r="AK1" s="112"/>
      <c r="AL1" s="108" t="s">
        <v>328</v>
      </c>
      <c r="AM1" s="112"/>
      <c r="AN1" s="112"/>
      <c r="AO1" s="112"/>
    </row>
    <row r="2" spans="1:41" s="142" customFormat="1" ht="23" customHeight="1" thickBot="1" x14ac:dyDescent="0.45">
      <c r="A2" s="113">
        <f ca="1">'Weighted AverageSC'!$A$2</f>
        <v>0</v>
      </c>
      <c r="B2" s="114">
        <f>'Weighted AverageSC'!$B$2</f>
        <v>27</v>
      </c>
      <c r="C2" s="113" t="str" cm="1">
        <f t="array" aca="1" ref="C2" ca="1">SUBSTITUTE(IF(LEN(CELL("address"))&lt;15,CELL("address"),""),"$","")</f>
        <v/>
      </c>
      <c r="D2" s="115" t="str">
        <f ca="1">IF(ISNUMBER(SEARCH("FeedbackSFX!",_xlfn.FORMULATEXT(INDIRECT("'Weighted AverageSC'!"&amp;C2)))),"DRAGGING CELLS IS NOT PERMITTED. PLEASE UNDO LAST ACTION!!",IF($P$1&lt;&gt;"Feedback OFF",IFERROR(HLOOKUP(INDIRECT("'Weighted AverageSC'!"&amp;C2),FeedbackSFX!$B$2:$N$10,IF($P$1="Feedback ON", 2, FeedbackSFX!B1), FALSE), ""),""))</f>
        <v/>
      </c>
      <c r="E2" s="116"/>
      <c r="F2" s="116"/>
      <c r="G2" s="116"/>
      <c r="H2" s="116"/>
      <c r="I2" s="117"/>
      <c r="J2" s="116"/>
      <c r="K2" s="116"/>
      <c r="L2" s="116"/>
      <c r="M2" s="116"/>
      <c r="N2" s="116"/>
      <c r="O2" s="116"/>
      <c r="P2" s="123" t="str">
        <f ca="1">IF(Scoreboard!$E$4="Excel version: Invalid","****ERROR: Scoreboard requires Excel 365 or 2021 to run****", "")</f>
        <v/>
      </c>
      <c r="Q2" s="116"/>
      <c r="R2" s="116"/>
      <c r="S2" s="118"/>
      <c r="T2" s="119"/>
      <c r="U2" s="120"/>
      <c r="V2" s="119"/>
      <c r="W2" s="120"/>
      <c r="X2" s="121">
        <f t="shared" ca="1" si="0"/>
        <v>0</v>
      </c>
      <c r="Y2" s="121">
        <f t="shared" si="0"/>
        <v>27</v>
      </c>
      <c r="Z2" s="121" t="str">
        <f t="shared" ca="1" si="0"/>
        <v/>
      </c>
      <c r="AA2" s="115" t="str">
        <f t="shared" ca="1" si="0"/>
        <v/>
      </c>
      <c r="AB2" s="116"/>
      <c r="AC2" s="116"/>
      <c r="AD2" s="122"/>
      <c r="AE2" s="122"/>
      <c r="AF2" s="122"/>
      <c r="AG2" s="122"/>
      <c r="AH2" s="122"/>
      <c r="AI2" s="122"/>
      <c r="AJ2" s="122"/>
      <c r="AK2" s="122"/>
      <c r="AL2" s="122"/>
      <c r="AM2" s="122"/>
      <c r="AN2" s="122"/>
      <c r="AO2" s="122"/>
    </row>
    <row r="3" spans="1:41" ht="16" x14ac:dyDescent="0.2">
      <c r="B3" s="67"/>
      <c r="C3" s="67"/>
      <c r="D3" s="67"/>
      <c r="E3" s="67"/>
      <c r="F3" s="67"/>
      <c r="G3" s="67"/>
      <c r="H3" s="67"/>
      <c r="I3" s="67"/>
      <c r="J3" s="67"/>
      <c r="K3" s="67"/>
      <c r="L3" s="67"/>
      <c r="M3" s="67"/>
      <c r="N3" s="67"/>
      <c r="O3" s="67"/>
      <c r="P3" s="67"/>
      <c r="Q3" s="67"/>
      <c r="R3" s="67"/>
      <c r="S3" s="67"/>
      <c r="T3" s="67"/>
      <c r="U3" s="67"/>
    </row>
    <row r="4" spans="1:41" ht="24" x14ac:dyDescent="0.3">
      <c r="B4" s="69" t="s">
        <v>51</v>
      </c>
      <c r="C4" s="67"/>
      <c r="D4" s="67"/>
      <c r="E4" s="67"/>
      <c r="F4" s="67"/>
      <c r="G4" s="67"/>
      <c r="H4" s="67"/>
      <c r="I4" s="67"/>
      <c r="J4" s="67"/>
      <c r="K4" s="67"/>
      <c r="L4" s="67"/>
      <c r="M4" s="67"/>
      <c r="N4" s="67"/>
      <c r="O4" s="67"/>
      <c r="P4" s="67"/>
      <c r="Q4" s="67"/>
      <c r="R4" s="67"/>
      <c r="S4" s="67"/>
      <c r="T4" s="67"/>
      <c r="U4" s="67"/>
    </row>
    <row r="5" spans="1:41" ht="16" customHeight="1" x14ac:dyDescent="0.25">
      <c r="B5" s="70"/>
      <c r="C5" s="67"/>
      <c r="D5" s="67"/>
      <c r="E5" s="67"/>
      <c r="F5" s="67"/>
      <c r="G5" s="67"/>
      <c r="H5" s="67"/>
      <c r="I5" s="67"/>
      <c r="J5" s="67"/>
      <c r="K5" s="67"/>
      <c r="L5" s="67"/>
      <c r="M5" s="67"/>
      <c r="N5" s="67"/>
      <c r="O5" s="67"/>
      <c r="P5" s="67"/>
      <c r="Q5" s="67"/>
      <c r="R5" s="67"/>
      <c r="S5" s="67"/>
      <c r="T5" s="67"/>
      <c r="U5" s="67"/>
      <c r="W5" s="67"/>
      <c r="X5" s="67"/>
      <c r="Y5" s="67"/>
      <c r="Z5" s="67"/>
      <c r="AA5" s="67"/>
    </row>
    <row r="7" spans="1:41" ht="16" x14ac:dyDescent="0.2">
      <c r="B7" s="71" t="s">
        <v>52</v>
      </c>
      <c r="C7" s="72"/>
      <c r="D7" s="72"/>
      <c r="E7" s="72"/>
      <c r="F7" s="72"/>
      <c r="G7" s="72"/>
      <c r="H7" s="72"/>
      <c r="I7" s="72"/>
      <c r="J7" s="72"/>
      <c r="K7" s="72"/>
      <c r="L7" s="72"/>
      <c r="M7" s="72"/>
      <c r="N7" s="72"/>
      <c r="O7" s="72"/>
      <c r="P7" s="72"/>
      <c r="Q7" s="72"/>
      <c r="R7" s="72"/>
      <c r="S7" s="72"/>
      <c r="T7" s="72"/>
      <c r="U7" s="73"/>
    </row>
    <row r="8" spans="1:41" ht="16" x14ac:dyDescent="0.2">
      <c r="B8" s="74"/>
      <c r="C8" s="75" t="s">
        <v>53</v>
      </c>
      <c r="D8" s="75" t="s">
        <v>54</v>
      </c>
      <c r="E8" s="75" t="s">
        <v>55</v>
      </c>
      <c r="F8" s="75" t="s">
        <v>56</v>
      </c>
      <c r="G8" s="75" t="s">
        <v>57</v>
      </c>
      <c r="H8" s="75" t="s">
        <v>58</v>
      </c>
      <c r="I8" s="75" t="s">
        <v>59</v>
      </c>
      <c r="J8" s="75" t="s">
        <v>60</v>
      </c>
      <c r="K8" s="75" t="s">
        <v>61</v>
      </c>
      <c r="L8" s="75" t="s">
        <v>62</v>
      </c>
      <c r="M8" s="75" t="s">
        <v>63</v>
      </c>
      <c r="N8" s="75" t="s">
        <v>64</v>
      </c>
      <c r="O8" s="75" t="s">
        <v>65</v>
      </c>
      <c r="P8" s="75" t="s">
        <v>66</v>
      </c>
      <c r="Q8" s="75" t="s">
        <v>67</v>
      </c>
      <c r="R8" s="75" t="s">
        <v>68</v>
      </c>
      <c r="S8" s="75" t="s">
        <v>69</v>
      </c>
      <c r="T8" s="75" t="s">
        <v>70</v>
      </c>
      <c r="U8" s="75" t="s">
        <v>71</v>
      </c>
    </row>
    <row r="9" spans="1:41" ht="16" x14ac:dyDescent="0.2">
      <c r="B9" s="76" t="s">
        <v>72</v>
      </c>
      <c r="C9" s="77">
        <v>20</v>
      </c>
      <c r="D9" s="77">
        <v>20</v>
      </c>
      <c r="E9" s="77">
        <v>50</v>
      </c>
      <c r="F9" s="77">
        <v>20</v>
      </c>
      <c r="G9" s="77">
        <v>100</v>
      </c>
      <c r="H9" s="77">
        <v>20</v>
      </c>
      <c r="I9" s="77">
        <v>50</v>
      </c>
      <c r="J9" s="77">
        <v>20</v>
      </c>
      <c r="K9" s="77">
        <v>20</v>
      </c>
      <c r="L9" s="77">
        <v>50</v>
      </c>
      <c r="M9" s="77">
        <v>100</v>
      </c>
      <c r="N9" s="77">
        <v>120</v>
      </c>
      <c r="O9" s="77"/>
      <c r="P9" s="77">
        <v>150</v>
      </c>
      <c r="Q9" s="77"/>
      <c r="R9" s="77">
        <v>200</v>
      </c>
      <c r="S9" s="78"/>
      <c r="T9" s="79">
        <v>1</v>
      </c>
      <c r="U9" s="79">
        <v>0.65</v>
      </c>
    </row>
    <row r="10" spans="1:41" ht="16" x14ac:dyDescent="0.2">
      <c r="B10" s="80"/>
      <c r="C10" s="81"/>
      <c r="D10" s="81"/>
      <c r="E10" s="81"/>
      <c r="F10" s="81"/>
      <c r="G10" s="81"/>
      <c r="H10" s="81"/>
      <c r="I10" s="81"/>
      <c r="J10" s="81"/>
      <c r="K10" s="81"/>
      <c r="L10" s="81"/>
      <c r="M10" s="81"/>
      <c r="N10" s="81"/>
      <c r="O10" s="81"/>
      <c r="P10" s="81"/>
      <c r="Q10" s="81"/>
      <c r="R10" s="81"/>
      <c r="S10" s="81"/>
      <c r="T10" s="81"/>
      <c r="U10" s="82"/>
    </row>
    <row r="11" spans="1:41" ht="16" x14ac:dyDescent="0.2">
      <c r="B11" s="83" t="s">
        <v>73</v>
      </c>
      <c r="C11" s="84">
        <v>0</v>
      </c>
      <c r="D11" s="84">
        <v>17</v>
      </c>
      <c r="E11" s="84">
        <v>34</v>
      </c>
      <c r="F11" s="84">
        <v>8.5</v>
      </c>
      <c r="G11" s="84">
        <v>96</v>
      </c>
      <c r="H11" s="84">
        <v>12</v>
      </c>
      <c r="I11" s="84">
        <v>33</v>
      </c>
      <c r="J11" s="84">
        <v>12</v>
      </c>
      <c r="K11" s="84">
        <v>10</v>
      </c>
      <c r="L11" s="84">
        <v>30</v>
      </c>
      <c r="M11" s="84">
        <v>99</v>
      </c>
      <c r="N11" s="143"/>
      <c r="O11" s="144"/>
      <c r="P11" s="143"/>
      <c r="Q11" s="144"/>
      <c r="R11" s="143"/>
      <c r="S11" s="144"/>
      <c r="T11" s="145"/>
      <c r="U11" s="146"/>
    </row>
    <row r="12" spans="1:41" ht="16" x14ac:dyDescent="0.2">
      <c r="B12" s="83" t="s">
        <v>74</v>
      </c>
      <c r="C12" s="84">
        <v>13</v>
      </c>
      <c r="D12" s="84">
        <v>12</v>
      </c>
      <c r="E12" s="84">
        <v>34</v>
      </c>
      <c r="F12" s="84">
        <v>12.5</v>
      </c>
      <c r="G12" s="84">
        <v>68</v>
      </c>
      <c r="H12" s="84">
        <v>9.5</v>
      </c>
      <c r="I12" s="84">
        <v>29</v>
      </c>
      <c r="J12" s="84">
        <v>10.4</v>
      </c>
      <c r="K12" s="84">
        <v>9.1999999999999993</v>
      </c>
      <c r="L12" s="84">
        <v>26</v>
      </c>
      <c r="M12" s="84">
        <v>92</v>
      </c>
      <c r="N12" s="143"/>
      <c r="O12" s="144"/>
      <c r="P12" s="143"/>
      <c r="Q12" s="144"/>
      <c r="R12" s="143"/>
      <c r="S12" s="144"/>
      <c r="T12" s="145"/>
      <c r="U12" s="146"/>
    </row>
    <row r="13" spans="1:41" ht="16" x14ac:dyDescent="0.2">
      <c r="B13" s="83" t="s">
        <v>75</v>
      </c>
      <c r="C13" s="84">
        <v>12</v>
      </c>
      <c r="D13" s="84">
        <v>10</v>
      </c>
      <c r="E13" s="84">
        <v>48</v>
      </c>
      <c r="F13" s="84">
        <v>11</v>
      </c>
      <c r="G13" s="84">
        <v>85</v>
      </c>
      <c r="H13" s="84">
        <v>14</v>
      </c>
      <c r="I13" s="84">
        <v>29</v>
      </c>
      <c r="J13" s="84">
        <v>16.399999999999999</v>
      </c>
      <c r="K13" s="84">
        <v>12.2</v>
      </c>
      <c r="L13" s="84">
        <v>41</v>
      </c>
      <c r="M13" s="84">
        <v>77</v>
      </c>
      <c r="N13" s="143"/>
      <c r="O13" s="144"/>
      <c r="P13" s="143"/>
      <c r="Q13" s="144"/>
      <c r="R13" s="143"/>
      <c r="S13" s="144"/>
      <c r="T13" s="145"/>
      <c r="U13" s="146"/>
    </row>
    <row r="14" spans="1:41" ht="16" x14ac:dyDescent="0.2">
      <c r="B14" s="83" t="s">
        <v>76</v>
      </c>
      <c r="C14" s="84">
        <v>17</v>
      </c>
      <c r="D14" s="84">
        <v>19</v>
      </c>
      <c r="E14" s="84">
        <v>26</v>
      </c>
      <c r="F14" s="84">
        <v>18</v>
      </c>
      <c r="G14" s="84">
        <v>71</v>
      </c>
      <c r="H14" s="84">
        <v>14</v>
      </c>
      <c r="I14" s="84">
        <v>25</v>
      </c>
      <c r="J14" s="84">
        <v>8.8000000000000007</v>
      </c>
      <c r="K14" s="84">
        <v>8.4</v>
      </c>
      <c r="L14" s="84">
        <v>22</v>
      </c>
      <c r="M14" s="84">
        <v>75</v>
      </c>
      <c r="N14" s="143"/>
      <c r="O14" s="144"/>
      <c r="P14" s="143"/>
      <c r="Q14" s="144"/>
      <c r="R14" s="143"/>
      <c r="S14" s="144"/>
      <c r="T14" s="145"/>
      <c r="U14" s="146"/>
    </row>
    <row r="15" spans="1:41" ht="16" x14ac:dyDescent="0.2">
      <c r="B15" s="83" t="s">
        <v>77</v>
      </c>
      <c r="C15" s="84">
        <v>18</v>
      </c>
      <c r="D15" s="84">
        <v>17</v>
      </c>
      <c r="E15" s="84">
        <v>45</v>
      </c>
      <c r="F15" s="84">
        <v>17.5</v>
      </c>
      <c r="G15" s="84">
        <v>80</v>
      </c>
      <c r="H15" s="84">
        <v>12</v>
      </c>
      <c r="I15" s="84">
        <v>27</v>
      </c>
      <c r="J15" s="84">
        <v>14</v>
      </c>
      <c r="K15" s="84">
        <v>11</v>
      </c>
      <c r="L15" s="84">
        <v>35</v>
      </c>
      <c r="M15" s="84">
        <v>81</v>
      </c>
      <c r="N15" s="143"/>
      <c r="O15" s="144"/>
      <c r="P15" s="143"/>
      <c r="Q15" s="144"/>
      <c r="R15" s="143"/>
      <c r="S15" s="144"/>
      <c r="T15" s="145"/>
      <c r="U15" s="146"/>
    </row>
    <row r="16" spans="1:41" ht="16" x14ac:dyDescent="0.2">
      <c r="B16" s="83" t="s">
        <v>78</v>
      </c>
      <c r="C16" s="84">
        <v>11</v>
      </c>
      <c r="D16" s="84">
        <v>9</v>
      </c>
      <c r="E16" s="84">
        <v>36</v>
      </c>
      <c r="F16" s="84">
        <v>10</v>
      </c>
      <c r="G16" s="84">
        <v>93</v>
      </c>
      <c r="H16" s="84">
        <v>4</v>
      </c>
      <c r="I16" s="84">
        <v>48</v>
      </c>
      <c r="J16" s="84">
        <v>10</v>
      </c>
      <c r="K16" s="84">
        <v>9</v>
      </c>
      <c r="L16" s="84">
        <v>25</v>
      </c>
      <c r="M16" s="84">
        <v>98</v>
      </c>
      <c r="N16" s="143"/>
      <c r="O16" s="144"/>
      <c r="P16" s="143"/>
      <c r="Q16" s="144"/>
      <c r="R16" s="143"/>
      <c r="S16" s="144"/>
      <c r="T16" s="145"/>
      <c r="U16" s="146"/>
    </row>
    <row r="17" spans="2:21" ht="16" x14ac:dyDescent="0.2">
      <c r="B17" s="83" t="s">
        <v>79</v>
      </c>
      <c r="C17" s="84">
        <v>18</v>
      </c>
      <c r="D17" s="84">
        <v>16</v>
      </c>
      <c r="E17" s="84">
        <v>34</v>
      </c>
      <c r="F17" s="84">
        <v>17</v>
      </c>
      <c r="G17" s="84">
        <v>67</v>
      </c>
      <c r="H17" s="84">
        <v>11</v>
      </c>
      <c r="I17" s="84">
        <v>34</v>
      </c>
      <c r="J17" s="84">
        <v>14.8</v>
      </c>
      <c r="K17" s="84">
        <v>11.4</v>
      </c>
      <c r="L17" s="84">
        <v>37</v>
      </c>
      <c r="M17" s="84">
        <v>65</v>
      </c>
      <c r="N17" s="143"/>
      <c r="O17" s="144"/>
      <c r="P17" s="143"/>
      <c r="Q17" s="144"/>
      <c r="R17" s="143"/>
      <c r="S17" s="144"/>
      <c r="T17" s="145"/>
      <c r="U17" s="146"/>
    </row>
    <row r="18" spans="2:21" ht="16" x14ac:dyDescent="0.2">
      <c r="B18" s="83" t="s">
        <v>80</v>
      </c>
      <c r="C18" s="84">
        <v>15</v>
      </c>
      <c r="D18" s="84">
        <v>13</v>
      </c>
      <c r="E18" s="84">
        <v>28</v>
      </c>
      <c r="F18" s="84">
        <v>14</v>
      </c>
      <c r="G18" s="84">
        <v>65</v>
      </c>
      <c r="H18" s="84">
        <v>18.5</v>
      </c>
      <c r="I18" s="84">
        <v>0</v>
      </c>
      <c r="J18" s="84">
        <v>12.4</v>
      </c>
      <c r="K18" s="84">
        <v>10.199999999999999</v>
      </c>
      <c r="L18" s="84">
        <v>31</v>
      </c>
      <c r="M18" s="84">
        <v>67</v>
      </c>
      <c r="N18" s="143"/>
      <c r="O18" s="144"/>
      <c r="P18" s="143"/>
      <c r="Q18" s="144"/>
      <c r="R18" s="143"/>
      <c r="S18" s="144"/>
      <c r="T18" s="145"/>
      <c r="U18" s="146"/>
    </row>
    <row r="19" spans="2:21" ht="16" x14ac:dyDescent="0.2">
      <c r="B19" s="83" t="s">
        <v>81</v>
      </c>
      <c r="C19" s="84">
        <v>11</v>
      </c>
      <c r="D19" s="84">
        <v>10</v>
      </c>
      <c r="E19" s="84">
        <v>42</v>
      </c>
      <c r="F19" s="84">
        <v>10.5</v>
      </c>
      <c r="G19" s="84">
        <v>67</v>
      </c>
      <c r="H19" s="84">
        <v>8.5</v>
      </c>
      <c r="I19" s="84">
        <v>37</v>
      </c>
      <c r="J19" s="84">
        <v>17.2</v>
      </c>
      <c r="K19" s="84">
        <v>12.6</v>
      </c>
      <c r="L19" s="84">
        <v>43</v>
      </c>
      <c r="M19" s="84">
        <v>0</v>
      </c>
      <c r="N19" s="143"/>
      <c r="O19" s="144"/>
      <c r="P19" s="143"/>
      <c r="Q19" s="144"/>
      <c r="R19" s="143"/>
      <c r="S19" s="144"/>
      <c r="T19" s="145"/>
      <c r="U19" s="146"/>
    </row>
    <row r="20" spans="2:21" ht="16" x14ac:dyDescent="0.2">
      <c r="B20" s="83" t="s">
        <v>82</v>
      </c>
      <c r="C20" s="84">
        <v>4</v>
      </c>
      <c r="D20" s="84">
        <v>3</v>
      </c>
      <c r="E20" s="84">
        <v>50</v>
      </c>
      <c r="F20" s="84">
        <v>3.5</v>
      </c>
      <c r="G20" s="84">
        <v>93</v>
      </c>
      <c r="H20" s="84">
        <v>7</v>
      </c>
      <c r="I20" s="84">
        <v>43</v>
      </c>
      <c r="J20" s="84">
        <v>14.8</v>
      </c>
      <c r="K20" s="84">
        <v>11.4</v>
      </c>
      <c r="L20" s="84">
        <v>37</v>
      </c>
      <c r="M20" s="84">
        <v>63</v>
      </c>
      <c r="N20" s="143"/>
      <c r="O20" s="144"/>
      <c r="P20" s="143"/>
      <c r="Q20" s="144"/>
      <c r="R20" s="143"/>
      <c r="S20" s="144"/>
      <c r="T20" s="145"/>
      <c r="U20" s="146"/>
    </row>
    <row r="21" spans="2:21" ht="16" x14ac:dyDescent="0.2">
      <c r="B21" s="83" t="s">
        <v>83</v>
      </c>
      <c r="C21" s="84">
        <v>6</v>
      </c>
      <c r="D21" s="84">
        <v>10</v>
      </c>
      <c r="E21" s="84">
        <v>35</v>
      </c>
      <c r="F21" s="84">
        <v>8</v>
      </c>
      <c r="G21" s="84">
        <v>73</v>
      </c>
      <c r="H21" s="84">
        <v>5</v>
      </c>
      <c r="I21" s="84">
        <v>33</v>
      </c>
      <c r="J21" s="84">
        <v>17.600000000000001</v>
      </c>
      <c r="K21" s="84">
        <v>12.8</v>
      </c>
      <c r="L21" s="84">
        <v>44</v>
      </c>
      <c r="M21" s="84">
        <v>86</v>
      </c>
      <c r="N21" s="143"/>
      <c r="O21" s="144"/>
      <c r="P21" s="143"/>
      <c r="Q21" s="144"/>
      <c r="R21" s="143"/>
      <c r="S21" s="144"/>
      <c r="T21" s="145"/>
      <c r="U21" s="146"/>
    </row>
    <row r="22" spans="2:21" ht="16" x14ac:dyDescent="0.2">
      <c r="B22" s="83" t="s">
        <v>84</v>
      </c>
      <c r="C22" s="84">
        <v>8</v>
      </c>
      <c r="D22" s="84">
        <v>7</v>
      </c>
      <c r="E22" s="84">
        <v>45</v>
      </c>
      <c r="F22" s="84">
        <v>7.5</v>
      </c>
      <c r="G22" s="84">
        <v>95</v>
      </c>
      <c r="H22" s="84">
        <v>7</v>
      </c>
      <c r="I22" s="84">
        <v>40</v>
      </c>
      <c r="J22" s="84">
        <v>18.8</v>
      </c>
      <c r="K22" s="84">
        <v>13.4</v>
      </c>
      <c r="L22" s="84">
        <v>47</v>
      </c>
      <c r="M22" s="84">
        <v>76</v>
      </c>
      <c r="N22" s="143"/>
      <c r="O22" s="144"/>
      <c r="P22" s="143"/>
      <c r="Q22" s="144"/>
      <c r="R22" s="143"/>
      <c r="S22" s="144"/>
      <c r="T22" s="145"/>
      <c r="U22" s="146"/>
    </row>
    <row r="23" spans="2:21" ht="16" x14ac:dyDescent="0.2">
      <c r="B23" s="83" t="s">
        <v>85</v>
      </c>
      <c r="C23" s="84">
        <v>6</v>
      </c>
      <c r="D23" s="84">
        <v>4</v>
      </c>
      <c r="E23" s="84">
        <v>45</v>
      </c>
      <c r="F23" s="84">
        <v>5</v>
      </c>
      <c r="G23" s="84">
        <v>73</v>
      </c>
      <c r="H23" s="84">
        <v>5</v>
      </c>
      <c r="I23" s="84">
        <v>25</v>
      </c>
      <c r="J23" s="84">
        <v>17.2</v>
      </c>
      <c r="K23" s="84">
        <v>12.6</v>
      </c>
      <c r="L23" s="84">
        <v>43</v>
      </c>
      <c r="M23" s="84">
        <v>83</v>
      </c>
      <c r="N23" s="143"/>
      <c r="O23" s="144"/>
      <c r="P23" s="143"/>
      <c r="Q23" s="144"/>
      <c r="R23" s="143"/>
      <c r="S23" s="144"/>
      <c r="T23" s="145"/>
      <c r="U23" s="146"/>
    </row>
    <row r="24" spans="2:21" ht="16" x14ac:dyDescent="0.2">
      <c r="B24" s="83" t="s">
        <v>86</v>
      </c>
      <c r="C24" s="84">
        <v>20</v>
      </c>
      <c r="D24" s="84">
        <v>19</v>
      </c>
      <c r="E24" s="84">
        <v>43</v>
      </c>
      <c r="F24" s="84">
        <v>19.5</v>
      </c>
      <c r="G24" s="84">
        <v>77</v>
      </c>
      <c r="H24" s="84">
        <v>13</v>
      </c>
      <c r="I24" s="84">
        <v>44</v>
      </c>
      <c r="J24" s="84">
        <v>15.6</v>
      </c>
      <c r="K24" s="84">
        <v>11.8</v>
      </c>
      <c r="L24" s="84">
        <v>39</v>
      </c>
      <c r="M24" s="84">
        <v>63</v>
      </c>
      <c r="N24" s="143"/>
      <c r="O24" s="144"/>
      <c r="P24" s="143"/>
      <c r="Q24" s="144"/>
      <c r="R24" s="143"/>
      <c r="S24" s="144"/>
      <c r="T24" s="145"/>
      <c r="U24" s="146"/>
    </row>
    <row r="25" spans="2:21" ht="16" x14ac:dyDescent="0.2">
      <c r="B25" s="83" t="s">
        <v>87</v>
      </c>
      <c r="C25" s="84">
        <v>12</v>
      </c>
      <c r="D25" s="84">
        <v>10</v>
      </c>
      <c r="E25" s="84">
        <v>46</v>
      </c>
      <c r="F25" s="84">
        <v>11</v>
      </c>
      <c r="G25" s="84">
        <v>77</v>
      </c>
      <c r="H25" s="84">
        <v>5</v>
      </c>
      <c r="I25" s="84">
        <v>32</v>
      </c>
      <c r="J25" s="84">
        <v>17.600000000000001</v>
      </c>
      <c r="K25" s="84">
        <v>12.8</v>
      </c>
      <c r="L25" s="84">
        <v>44</v>
      </c>
      <c r="M25" s="84">
        <v>81</v>
      </c>
      <c r="N25" s="143"/>
      <c r="O25" s="144"/>
      <c r="P25" s="143"/>
      <c r="Q25" s="144"/>
      <c r="R25" s="143"/>
      <c r="S25" s="144"/>
      <c r="T25" s="145"/>
      <c r="U25" s="146"/>
    </row>
    <row r="26" spans="2:21" ht="16" x14ac:dyDescent="0.2">
      <c r="B26" s="83" t="s">
        <v>88</v>
      </c>
      <c r="C26" s="84">
        <v>9</v>
      </c>
      <c r="D26" s="84">
        <v>7</v>
      </c>
      <c r="E26" s="84">
        <v>33</v>
      </c>
      <c r="F26" s="84">
        <v>8</v>
      </c>
      <c r="G26" s="84">
        <v>68</v>
      </c>
      <c r="H26" s="84">
        <v>9.5</v>
      </c>
      <c r="I26" s="84">
        <v>49</v>
      </c>
      <c r="J26" s="84">
        <v>10.8</v>
      </c>
      <c r="K26" s="84">
        <v>9.4</v>
      </c>
      <c r="L26" s="84">
        <v>27</v>
      </c>
      <c r="M26" s="84">
        <v>97</v>
      </c>
      <c r="N26" s="143"/>
      <c r="O26" s="144"/>
      <c r="P26" s="143"/>
      <c r="Q26" s="144"/>
      <c r="R26" s="143"/>
      <c r="S26" s="144"/>
      <c r="T26" s="145"/>
      <c r="U26" s="146"/>
    </row>
    <row r="27" spans="2:21" ht="16" x14ac:dyDescent="0.2">
      <c r="B27" s="83" t="s">
        <v>89</v>
      </c>
      <c r="C27" s="84">
        <v>9</v>
      </c>
      <c r="D27" s="84">
        <v>8</v>
      </c>
      <c r="E27" s="84">
        <v>45</v>
      </c>
      <c r="F27" s="84">
        <v>8.5</v>
      </c>
      <c r="G27" s="84">
        <v>79</v>
      </c>
      <c r="H27" s="84">
        <v>7.5</v>
      </c>
      <c r="I27" s="84">
        <v>25</v>
      </c>
      <c r="J27" s="84">
        <v>13.6</v>
      </c>
      <c r="K27" s="84">
        <v>10.8</v>
      </c>
      <c r="L27" s="84">
        <v>34</v>
      </c>
      <c r="M27" s="84">
        <v>97</v>
      </c>
      <c r="N27" s="143"/>
      <c r="O27" s="144"/>
      <c r="P27" s="143"/>
      <c r="Q27" s="144"/>
      <c r="R27" s="143"/>
      <c r="S27" s="144"/>
      <c r="T27" s="145"/>
      <c r="U27" s="146"/>
    </row>
    <row r="28" spans="2:21" ht="16" x14ac:dyDescent="0.2">
      <c r="C28" s="85"/>
      <c r="D28" s="85"/>
      <c r="E28" s="85"/>
      <c r="F28" s="85"/>
      <c r="G28" s="85"/>
      <c r="H28" s="85"/>
      <c r="I28" s="85"/>
      <c r="J28" s="85"/>
      <c r="K28" s="85"/>
      <c r="L28" s="85"/>
      <c r="M28" s="86" t="s">
        <v>90</v>
      </c>
      <c r="N28" s="147"/>
      <c r="O28" s="148"/>
      <c r="P28" s="147"/>
      <c r="Q28" s="148"/>
      <c r="R28" s="147"/>
      <c r="S28" s="148"/>
      <c r="T28" s="148"/>
    </row>
    <row r="29" spans="2:21" ht="16" thickBot="1" x14ac:dyDescent="0.25">
      <c r="B29" s="87" t="s">
        <v>91</v>
      </c>
      <c r="C29" s="87"/>
    </row>
    <row r="30" spans="2:21" x14ac:dyDescent="0.2">
      <c r="B30" s="88" t="s">
        <v>92</v>
      </c>
      <c r="C30" s="89">
        <v>0.25</v>
      </c>
    </row>
    <row r="31" spans="2:21" x14ac:dyDescent="0.2">
      <c r="B31" s="88" t="s">
        <v>93</v>
      </c>
      <c r="C31" s="89">
        <v>0.35</v>
      </c>
    </row>
    <row r="32" spans="2:21" x14ac:dyDescent="0.2">
      <c r="B32" s="88" t="s">
        <v>94</v>
      </c>
      <c r="C32" s="89">
        <v>0.4</v>
      </c>
    </row>
  </sheetData>
  <mergeCells count="3">
    <mergeCell ref="B7:U7"/>
    <mergeCell ref="B10:U10"/>
    <mergeCell ref="B29:C29"/>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1">
    <dataValidation type="list" allowBlank="1" showInputMessage="1" showErrorMessage="1" sqref="P1" xr:uid="{38886BF6-C632-F048-9716-8D0BDF7D91BB}">
      <formula1>"Feedback ON, Taunting ON, Feedback OFF"</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8151712D-38B7-984D-8CF2-BA9D948F0FB6}">
            <xm:f>AND($P$1&lt;&gt;"Feedback OFF",IF('Weighted AverageSC'!A3=FeedbackSFX!$C$2, TRUE, FALSE))</xm:f>
            <x14:dxf>
              <fill>
                <patternFill>
                  <bgColor rgb="FFCEEED0"/>
                </patternFill>
              </fill>
            </x14:dxf>
          </x14:cfRule>
          <xm:sqref>A3:AL32</xm:sqref>
        </x14:conditionalFormatting>
        <x14:conditionalFormatting xmlns:xm="http://schemas.microsoft.com/office/excel/2006/main">
          <x14:cfRule type="expression" priority="23" stopIfTrue="1" id="{B944D7C0-282B-9842-9C28-A85972B7115F}">
            <xm:f>AND($P$1&lt;&gt;"Feedback OFF",IF('Weighted AverageSC'!A3=FeedbackSFX!$K$2, TRUE, FALSE))</xm:f>
            <x14:dxf>
              <fill>
                <patternFill>
                  <bgColor rgb="FFFFFF64"/>
                </patternFill>
              </fill>
            </x14:dxf>
          </x14:cfRule>
          <xm:sqref>A3:AL32</xm:sqref>
        </x14:conditionalFormatting>
        <x14:conditionalFormatting xmlns:xm="http://schemas.microsoft.com/office/excel/2006/main">
          <x14:cfRule type="expression" priority="24" stopIfTrue="1" id="{1142342B-CDE2-C343-8C33-2ADBEC97AB92}">
            <xm:f>AND($P$1&lt;&gt;"Feedback OFF",AND(IF('Weighted AverageSC'!A3&lt;&gt;FeedbackSFX!$C$2, TRUE, FALSE),'Weighted AverageSC'!A3&lt;&gt;"",_xlfn.ISFORMULA('Weighted AverageSC'!A3)))</xm:f>
            <x14:dxf>
              <fill>
                <patternFill>
                  <bgColor rgb="FFFF99CC"/>
                </patternFill>
              </fill>
            </x14:dxf>
          </x14:cfRule>
          <xm:sqref>A3:AL32</xm:sqref>
        </x14:conditionalFormatting>
        <x14:conditionalFormatting xmlns:xm="http://schemas.microsoft.com/office/excel/2006/main">
          <x14:cfRule type="expression" priority="4" stopIfTrue="1" id="{C75E87B6-AF08-8645-A700-104EAF82A016}">
            <xm:f>Scoreboard!$F$22&lt;&gt;""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C1D02F43-11B5-F040-A92E-0567767F849B}">
            <xm:f>Scoreboard!$F$22&lt;&gt;""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98C55E2A-F4BB-E14B-9D76-66E77AA320BA}">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A726-335F-C24A-9ABD-DADF069365EA}">
  <sheetPr>
    <tabColor rgb="FF4FADEA"/>
  </sheetPr>
  <dimension ref="A1:AO32"/>
  <sheetViews>
    <sheetView showGridLines="0" zoomScaleNormal="100" workbookViewId="0">
      <pane ySplit="2" topLeftCell="A3" activePane="bottomLeft" state="frozen"/>
      <selection pane="bottomLeft" activeCell="A3" sqref="A3:XFD3"/>
    </sheetView>
  </sheetViews>
  <sheetFormatPr baseColWidth="10" defaultColWidth="9.83203125" defaultRowHeight="9" x14ac:dyDescent="0.15"/>
  <cols>
    <col min="1" max="1" width="9.83203125" style="150"/>
    <col min="2" max="2" width="21.5" style="150" customWidth="1"/>
    <col min="3" max="4" width="8.6640625" style="150" bestFit="1" customWidth="1"/>
    <col min="5" max="6" width="8.6640625" style="150" customWidth="1"/>
    <col min="7" max="7" width="9.83203125" style="150" bestFit="1" customWidth="1"/>
    <col min="8" max="9" width="8.6640625" style="150" bestFit="1" customWidth="1"/>
    <col min="10" max="12" width="8.6640625" style="150" customWidth="1"/>
    <col min="13" max="13" width="12.1640625" style="150" bestFit="1" customWidth="1"/>
    <col min="14" max="14" width="17.83203125" style="150" bestFit="1" customWidth="1"/>
    <col min="15" max="17" width="17.83203125" style="150" customWidth="1"/>
    <col min="18" max="18" width="19.83203125" style="150" bestFit="1" customWidth="1"/>
    <col min="19" max="19" width="13.6640625" style="150" customWidth="1"/>
    <col min="20" max="20" width="19.5" style="150" bestFit="1" customWidth="1"/>
    <col min="21" max="21" width="18.1640625" style="150" customWidth="1"/>
    <col min="22" max="16384" width="9.83203125" style="150"/>
  </cols>
  <sheetData>
    <row r="1" spans="1:41" s="149" customFormat="1" ht="22" customHeight="1" x14ac:dyDescent="0.15">
      <c r="A1" s="127" t="s">
        <v>325</v>
      </c>
      <c r="B1" s="127" t="s">
        <v>326</v>
      </c>
      <c r="C1" s="127" t="s">
        <v>327</v>
      </c>
      <c r="D1" s="131"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127"/>
      <c r="F1" s="127"/>
      <c r="G1" s="127"/>
      <c r="H1" s="127"/>
      <c r="I1" s="131" t="str">
        <f>'Weighted AverageSC'!$I$1</f>
        <v>Hardworking Student</v>
      </c>
      <c r="J1" s="131"/>
      <c r="K1" s="131"/>
      <c r="L1" s="131" t="s">
        <v>328</v>
      </c>
      <c r="M1" s="131"/>
      <c r="N1" s="131"/>
      <c r="O1" s="131"/>
      <c r="P1" s="131" t="s">
        <v>329</v>
      </c>
      <c r="Q1" s="131"/>
      <c r="R1" s="131"/>
      <c r="S1" s="124"/>
      <c r="T1" s="124"/>
      <c r="U1" s="124"/>
      <c r="V1" s="124"/>
      <c r="W1" s="124"/>
      <c r="X1" s="127" t="str">
        <f t="shared" ref="X1:AA2" si="0">A1</f>
        <v>earned</v>
      </c>
      <c r="Y1" s="127" t="str">
        <f t="shared" si="0"/>
        <v>possible</v>
      </c>
      <c r="Z1" s="127" t="str">
        <f t="shared" si="0"/>
        <v>cell</v>
      </c>
      <c r="AA1" s="131" t="str">
        <f t="shared" ca="1" si="0"/>
        <v>error</v>
      </c>
      <c r="AB1" s="127"/>
      <c r="AC1" s="127"/>
      <c r="AD1" s="124"/>
      <c r="AE1" s="124"/>
      <c r="AF1" s="131" t="str">
        <f>I1</f>
        <v>Hardworking Student</v>
      </c>
      <c r="AG1" s="131"/>
      <c r="AH1" s="124"/>
      <c r="AI1" s="124"/>
      <c r="AJ1" s="124"/>
      <c r="AK1" s="124"/>
      <c r="AL1" s="131" t="s">
        <v>328</v>
      </c>
      <c r="AM1" s="124"/>
      <c r="AN1" s="124"/>
      <c r="AO1" s="124"/>
    </row>
    <row r="2" spans="1:41" s="149" customFormat="1" ht="23" customHeight="1" x14ac:dyDescent="0.15">
      <c r="A2" s="127">
        <f ca="1">'Weighted AverageSC'!$A$2</f>
        <v>0</v>
      </c>
      <c r="B2" s="133">
        <f>'Weighted AverageSC'!$B$2</f>
        <v>27</v>
      </c>
      <c r="C2" s="127" t="str" cm="1">
        <f t="array" aca="1" ref="C2" ca="1">SUBSTITUTE(IF(LEN(CELL("address"))&lt;15,CELL("address"),""),"$","")</f>
        <v/>
      </c>
      <c r="D2" s="131" t="str">
        <f ca="1">IF(ISNUMBER(SEARCH("FeedbackSFX!",_xlfn.FORMULATEXT(INDIRECT("'Weighted AverageSC'!"&amp;C2)))),"DRAGGING CELLS IS NOT PERMITTED. PLEASE UNDO LAST ACTION!!",IF($P$1&lt;&gt;"Feedback OFF",IFERROR(HLOOKUP(INDIRECT("'Weighted AverageSC'!"&amp;C2),FeedbackSFX!$B$2:$N$10,IF($P$1="Feedback ON", 2, FeedbackSFX!B1), FALSE), ""),""))</f>
        <v/>
      </c>
      <c r="E2" s="127"/>
      <c r="F2" s="127"/>
      <c r="G2" s="127"/>
      <c r="H2" s="127"/>
      <c r="I2" s="134"/>
      <c r="J2" s="127"/>
      <c r="K2" s="127"/>
      <c r="L2" s="127"/>
      <c r="M2" s="127"/>
      <c r="N2" s="127"/>
      <c r="O2" s="127"/>
      <c r="P2" s="127"/>
      <c r="Q2" s="127"/>
      <c r="R2" s="127"/>
      <c r="S2" s="124"/>
      <c r="T2" s="124"/>
      <c r="U2" s="124"/>
      <c r="V2" s="124"/>
      <c r="W2" s="124"/>
      <c r="X2" s="135">
        <f t="shared" ca="1" si="0"/>
        <v>0</v>
      </c>
      <c r="Y2" s="135">
        <f t="shared" si="0"/>
        <v>27</v>
      </c>
      <c r="Z2" s="135" t="str">
        <f t="shared" ca="1" si="0"/>
        <v/>
      </c>
      <c r="AA2" s="131" t="str">
        <f t="shared" ca="1" si="0"/>
        <v/>
      </c>
      <c r="AB2" s="127"/>
      <c r="AC2" s="127"/>
      <c r="AD2" s="124"/>
      <c r="AE2" s="124"/>
      <c r="AF2" s="124"/>
      <c r="AG2" s="124"/>
      <c r="AH2" s="124"/>
      <c r="AI2" s="124"/>
      <c r="AJ2" s="124"/>
      <c r="AK2" s="124"/>
      <c r="AL2" s="124"/>
      <c r="AM2" s="124"/>
      <c r="AN2" s="124"/>
      <c r="AO2" s="124"/>
    </row>
    <row r="3" spans="1:41" x14ac:dyDescent="0.15">
      <c r="B3" s="151"/>
      <c r="C3" s="151"/>
      <c r="D3" s="151"/>
      <c r="E3" s="151"/>
      <c r="F3" s="151"/>
      <c r="G3" s="151"/>
      <c r="H3" s="151"/>
      <c r="I3" s="151"/>
      <c r="J3" s="151"/>
      <c r="K3" s="151"/>
      <c r="L3" s="151"/>
      <c r="M3" s="151"/>
      <c r="N3" s="151"/>
      <c r="O3" s="151"/>
      <c r="P3" s="151"/>
      <c r="Q3" s="151"/>
      <c r="R3" s="151"/>
      <c r="S3" s="151"/>
      <c r="T3" s="151"/>
      <c r="U3" s="151"/>
    </row>
    <row r="4" spans="1:41" x14ac:dyDescent="0.15">
      <c r="B4" s="152" t="s">
        <v>51</v>
      </c>
      <c r="C4" s="151"/>
      <c r="D4" s="151"/>
      <c r="E4" s="151"/>
      <c r="F4" s="151"/>
      <c r="G4" s="151"/>
      <c r="H4" s="151"/>
      <c r="I4" s="151"/>
      <c r="J4" s="151"/>
      <c r="K4" s="151"/>
      <c r="L4" s="151"/>
      <c r="M4" s="151"/>
      <c r="N4" s="151"/>
      <c r="O4" s="151"/>
      <c r="P4" s="151"/>
      <c r="Q4" s="151"/>
      <c r="R4" s="151"/>
      <c r="S4" s="151"/>
      <c r="T4" s="151"/>
      <c r="U4" s="151"/>
    </row>
    <row r="5" spans="1:41" ht="16" customHeight="1" x14ac:dyDescent="0.15">
      <c r="B5" s="151"/>
      <c r="C5" s="151"/>
      <c r="D5" s="151"/>
      <c r="E5" s="151"/>
      <c r="F5" s="151"/>
      <c r="G5" s="151"/>
      <c r="H5" s="151"/>
      <c r="I5" s="151"/>
      <c r="J5" s="151"/>
      <c r="K5" s="151"/>
      <c r="L5" s="151"/>
      <c r="M5" s="151"/>
      <c r="N5" s="151"/>
      <c r="O5" s="151"/>
      <c r="P5" s="151"/>
      <c r="Q5" s="151"/>
      <c r="R5" s="151"/>
      <c r="S5" s="151"/>
      <c r="T5" s="151"/>
      <c r="U5" s="151"/>
      <c r="W5" s="151"/>
      <c r="X5" s="151"/>
      <c r="Y5" s="151"/>
      <c r="Z5" s="151"/>
      <c r="AA5" s="151"/>
    </row>
    <row r="7" spans="1:41" x14ac:dyDescent="0.15">
      <c r="B7" s="157" t="s">
        <v>52</v>
      </c>
      <c r="C7" s="157"/>
      <c r="D7" s="157"/>
      <c r="E7" s="157"/>
      <c r="F7" s="157"/>
      <c r="G7" s="157"/>
      <c r="H7" s="157"/>
      <c r="I7" s="157"/>
      <c r="J7" s="157"/>
      <c r="K7" s="157"/>
      <c r="L7" s="157"/>
      <c r="M7" s="157"/>
      <c r="N7" s="157"/>
      <c r="O7" s="157"/>
      <c r="P7" s="157"/>
      <c r="Q7" s="157"/>
      <c r="R7" s="157"/>
      <c r="S7" s="157"/>
      <c r="T7" s="157"/>
      <c r="U7" s="157"/>
    </row>
    <row r="8" spans="1:41" x14ac:dyDescent="0.15">
      <c r="C8" s="158" t="s">
        <v>53</v>
      </c>
      <c r="D8" s="158" t="s">
        <v>54</v>
      </c>
      <c r="E8" s="158" t="s">
        <v>55</v>
      </c>
      <c r="F8" s="158" t="s">
        <v>56</v>
      </c>
      <c r="G8" s="158" t="s">
        <v>57</v>
      </c>
      <c r="H8" s="158" t="s">
        <v>58</v>
      </c>
      <c r="I8" s="158" t="s">
        <v>59</v>
      </c>
      <c r="J8" s="158" t="s">
        <v>60</v>
      </c>
      <c r="K8" s="158" t="s">
        <v>61</v>
      </c>
      <c r="L8" s="158" t="s">
        <v>62</v>
      </c>
      <c r="M8" s="158" t="s">
        <v>63</v>
      </c>
      <c r="N8" s="158" t="s">
        <v>64</v>
      </c>
      <c r="O8" s="158" t="s">
        <v>65</v>
      </c>
      <c r="P8" s="158" t="s">
        <v>66</v>
      </c>
      <c r="Q8" s="158" t="s">
        <v>67</v>
      </c>
      <c r="R8" s="158" t="s">
        <v>68</v>
      </c>
      <c r="S8" s="158" t="s">
        <v>69</v>
      </c>
      <c r="T8" s="158" t="s">
        <v>70</v>
      </c>
      <c r="U8" s="158" t="s">
        <v>71</v>
      </c>
    </row>
    <row r="9" spans="1:41" x14ac:dyDescent="0.15">
      <c r="B9" s="159" t="s">
        <v>72</v>
      </c>
      <c r="C9" s="160">
        <v>20</v>
      </c>
      <c r="D9" s="160">
        <v>20</v>
      </c>
      <c r="E9" s="160">
        <v>50</v>
      </c>
      <c r="F9" s="160">
        <v>20</v>
      </c>
      <c r="G9" s="160">
        <v>100</v>
      </c>
      <c r="H9" s="160">
        <v>20</v>
      </c>
      <c r="I9" s="160">
        <v>50</v>
      </c>
      <c r="J9" s="160">
        <v>20</v>
      </c>
      <c r="K9" s="160">
        <v>20</v>
      </c>
      <c r="L9" s="160">
        <v>50</v>
      </c>
      <c r="M9" s="160">
        <v>100</v>
      </c>
      <c r="N9" s="160">
        <v>120</v>
      </c>
      <c r="O9" s="160"/>
      <c r="P9" s="160">
        <v>150</v>
      </c>
      <c r="Q9" s="160"/>
      <c r="R9" s="160">
        <v>200</v>
      </c>
      <c r="S9" s="160"/>
      <c r="T9" s="161">
        <v>1</v>
      </c>
      <c r="U9" s="161">
        <v>0.65</v>
      </c>
    </row>
    <row r="10" spans="1:41" x14ac:dyDescent="0.15">
      <c r="B10" s="157"/>
      <c r="C10" s="157"/>
      <c r="D10" s="157"/>
      <c r="E10" s="157"/>
      <c r="F10" s="157"/>
      <c r="G10" s="157"/>
      <c r="H10" s="157"/>
      <c r="I10" s="157"/>
      <c r="J10" s="157"/>
      <c r="K10" s="157"/>
      <c r="L10" s="157"/>
      <c r="M10" s="157"/>
      <c r="N10" s="157"/>
      <c r="O10" s="157"/>
      <c r="P10" s="157"/>
      <c r="Q10" s="157"/>
      <c r="R10" s="157"/>
      <c r="S10" s="157"/>
      <c r="T10" s="157"/>
      <c r="U10" s="157"/>
    </row>
    <row r="11" spans="1:41" x14ac:dyDescent="0.15">
      <c r="B11" s="150" t="s">
        <v>73</v>
      </c>
      <c r="C11" s="162">
        <v>0</v>
      </c>
      <c r="D11" s="162">
        <v>17</v>
      </c>
      <c r="E11" s="162">
        <v>34</v>
      </c>
      <c r="F11" s="162">
        <v>8.5</v>
      </c>
      <c r="G11" s="162">
        <v>96</v>
      </c>
      <c r="H11" s="162">
        <v>12</v>
      </c>
      <c r="I11" s="162">
        <v>33</v>
      </c>
      <c r="J11" s="162">
        <v>12</v>
      </c>
      <c r="K11" s="162">
        <v>10</v>
      </c>
      <c r="L11" s="162">
        <v>30</v>
      </c>
      <c r="M11" s="162">
        <v>99</v>
      </c>
      <c r="N11" s="162">
        <f t="shared" ref="N11:N27" si="1">SUM(C11:D11,F11,H11,J11:K11)</f>
        <v>59.5</v>
      </c>
      <c r="O11" s="163">
        <f t="shared" ref="O11:O27" si="2">N11/N$9</f>
        <v>0.49583333333333335</v>
      </c>
      <c r="P11" s="162">
        <f t="shared" ref="P11:P27" si="3">SUM(E11,I11,L11)</f>
        <v>97</v>
      </c>
      <c r="Q11" s="163">
        <f t="shared" ref="Q11:Q27" si="4">P11/P$9</f>
        <v>0.64666666666666661</v>
      </c>
      <c r="R11" s="162">
        <f t="shared" ref="R11:R27" si="5">SUM(G11,M11)</f>
        <v>195</v>
      </c>
      <c r="S11" s="163">
        <f t="shared" ref="S11:S27" si="6">R11/R$9</f>
        <v>0.97499999999999998</v>
      </c>
      <c r="T11" s="164">
        <f t="shared" ref="T11:T27" si="7">O11*0.25+Q11*0.35+S11*0.4</f>
        <v>0.74029166666666668</v>
      </c>
      <c r="U11" s="155" t="str">
        <f t="shared" ref="U11:U27" si="8">IF(T11&gt;=U$9,"Yes","No")</f>
        <v>Yes</v>
      </c>
    </row>
    <row r="12" spans="1:41" x14ac:dyDescent="0.15">
      <c r="B12" s="150" t="s">
        <v>74</v>
      </c>
      <c r="C12" s="162">
        <v>13</v>
      </c>
      <c r="D12" s="162">
        <v>12</v>
      </c>
      <c r="E12" s="162">
        <v>34</v>
      </c>
      <c r="F12" s="162">
        <v>12.5</v>
      </c>
      <c r="G12" s="162">
        <v>68</v>
      </c>
      <c r="H12" s="162">
        <v>9.5</v>
      </c>
      <c r="I12" s="162">
        <v>29</v>
      </c>
      <c r="J12" s="162">
        <v>10.4</v>
      </c>
      <c r="K12" s="162">
        <v>9.1999999999999993</v>
      </c>
      <c r="L12" s="162">
        <v>26</v>
      </c>
      <c r="M12" s="162">
        <v>92</v>
      </c>
      <c r="N12" s="162">
        <f t="shared" si="1"/>
        <v>66.599999999999994</v>
      </c>
      <c r="O12" s="163">
        <f t="shared" si="2"/>
        <v>0.55499999999999994</v>
      </c>
      <c r="P12" s="162">
        <f t="shared" si="3"/>
        <v>89</v>
      </c>
      <c r="Q12" s="163">
        <f t="shared" si="4"/>
        <v>0.59333333333333338</v>
      </c>
      <c r="R12" s="162">
        <f t="shared" si="5"/>
        <v>160</v>
      </c>
      <c r="S12" s="163">
        <f t="shared" si="6"/>
        <v>0.8</v>
      </c>
      <c r="T12" s="164">
        <f t="shared" si="7"/>
        <v>0.66641666666666666</v>
      </c>
      <c r="U12" s="155" t="str">
        <f t="shared" si="8"/>
        <v>Yes</v>
      </c>
    </row>
    <row r="13" spans="1:41" x14ac:dyDescent="0.15">
      <c r="B13" s="150" t="s">
        <v>75</v>
      </c>
      <c r="C13" s="162">
        <v>12</v>
      </c>
      <c r="D13" s="162">
        <v>10</v>
      </c>
      <c r="E13" s="162">
        <v>48</v>
      </c>
      <c r="F13" s="162">
        <v>11</v>
      </c>
      <c r="G13" s="162">
        <v>85</v>
      </c>
      <c r="H13" s="162">
        <v>14</v>
      </c>
      <c r="I13" s="162">
        <v>29</v>
      </c>
      <c r="J13" s="162">
        <v>16.399999999999999</v>
      </c>
      <c r="K13" s="162">
        <v>12.2</v>
      </c>
      <c r="L13" s="162">
        <v>41</v>
      </c>
      <c r="M13" s="162">
        <v>77</v>
      </c>
      <c r="N13" s="162">
        <f t="shared" si="1"/>
        <v>75.599999999999994</v>
      </c>
      <c r="O13" s="163">
        <f t="shared" si="2"/>
        <v>0.63</v>
      </c>
      <c r="P13" s="162">
        <f t="shared" si="3"/>
        <v>118</v>
      </c>
      <c r="Q13" s="163">
        <f t="shared" si="4"/>
        <v>0.78666666666666663</v>
      </c>
      <c r="R13" s="162">
        <f t="shared" si="5"/>
        <v>162</v>
      </c>
      <c r="S13" s="163">
        <f t="shared" si="6"/>
        <v>0.81</v>
      </c>
      <c r="T13" s="164">
        <f t="shared" si="7"/>
        <v>0.75683333333333336</v>
      </c>
      <c r="U13" s="155" t="str">
        <f t="shared" si="8"/>
        <v>Yes</v>
      </c>
    </row>
    <row r="14" spans="1:41" x14ac:dyDescent="0.15">
      <c r="B14" s="150" t="s">
        <v>76</v>
      </c>
      <c r="C14" s="162">
        <v>17</v>
      </c>
      <c r="D14" s="162">
        <v>19</v>
      </c>
      <c r="E14" s="162">
        <v>26</v>
      </c>
      <c r="F14" s="162">
        <v>18</v>
      </c>
      <c r="G14" s="162">
        <v>71</v>
      </c>
      <c r="H14" s="162">
        <v>14</v>
      </c>
      <c r="I14" s="162">
        <v>25</v>
      </c>
      <c r="J14" s="162">
        <v>8.8000000000000007</v>
      </c>
      <c r="K14" s="162">
        <v>8.4</v>
      </c>
      <c r="L14" s="162">
        <v>22</v>
      </c>
      <c r="M14" s="162">
        <v>75</v>
      </c>
      <c r="N14" s="162">
        <f t="shared" si="1"/>
        <v>85.2</v>
      </c>
      <c r="O14" s="163">
        <f t="shared" si="2"/>
        <v>0.71000000000000008</v>
      </c>
      <c r="P14" s="162">
        <f t="shared" si="3"/>
        <v>73</v>
      </c>
      <c r="Q14" s="163">
        <f t="shared" si="4"/>
        <v>0.48666666666666669</v>
      </c>
      <c r="R14" s="162">
        <f t="shared" si="5"/>
        <v>146</v>
      </c>
      <c r="S14" s="163">
        <f t="shared" si="6"/>
        <v>0.73</v>
      </c>
      <c r="T14" s="164">
        <f t="shared" si="7"/>
        <v>0.63983333333333325</v>
      </c>
      <c r="U14" s="155" t="str">
        <f t="shared" si="8"/>
        <v>No</v>
      </c>
    </row>
    <row r="15" spans="1:41" x14ac:dyDescent="0.15">
      <c r="B15" s="150" t="s">
        <v>77</v>
      </c>
      <c r="C15" s="162">
        <v>18</v>
      </c>
      <c r="D15" s="162">
        <v>17</v>
      </c>
      <c r="E15" s="162">
        <v>45</v>
      </c>
      <c r="F15" s="162">
        <v>17.5</v>
      </c>
      <c r="G15" s="162">
        <v>80</v>
      </c>
      <c r="H15" s="162">
        <v>12</v>
      </c>
      <c r="I15" s="162">
        <v>27</v>
      </c>
      <c r="J15" s="162">
        <v>14</v>
      </c>
      <c r="K15" s="162">
        <v>11</v>
      </c>
      <c r="L15" s="162">
        <v>35</v>
      </c>
      <c r="M15" s="162">
        <v>81</v>
      </c>
      <c r="N15" s="162">
        <f t="shared" si="1"/>
        <v>89.5</v>
      </c>
      <c r="O15" s="163">
        <f t="shared" si="2"/>
        <v>0.74583333333333335</v>
      </c>
      <c r="P15" s="162">
        <f t="shared" si="3"/>
        <v>107</v>
      </c>
      <c r="Q15" s="163">
        <f t="shared" si="4"/>
        <v>0.71333333333333337</v>
      </c>
      <c r="R15" s="162">
        <f t="shared" si="5"/>
        <v>161</v>
      </c>
      <c r="S15" s="163">
        <f t="shared" si="6"/>
        <v>0.80500000000000005</v>
      </c>
      <c r="T15" s="164">
        <f t="shared" si="7"/>
        <v>0.75812500000000005</v>
      </c>
      <c r="U15" s="155" t="str">
        <f t="shared" si="8"/>
        <v>Yes</v>
      </c>
    </row>
    <row r="16" spans="1:41" x14ac:dyDescent="0.15">
      <c r="B16" s="150" t="s">
        <v>78</v>
      </c>
      <c r="C16" s="162">
        <v>11</v>
      </c>
      <c r="D16" s="162">
        <v>9</v>
      </c>
      <c r="E16" s="162">
        <v>36</v>
      </c>
      <c r="F16" s="162">
        <v>10</v>
      </c>
      <c r="G16" s="162">
        <v>93</v>
      </c>
      <c r="H16" s="162">
        <v>4</v>
      </c>
      <c r="I16" s="162">
        <v>48</v>
      </c>
      <c r="J16" s="162">
        <v>10</v>
      </c>
      <c r="K16" s="162">
        <v>9</v>
      </c>
      <c r="L16" s="162">
        <v>25</v>
      </c>
      <c r="M16" s="162">
        <v>98</v>
      </c>
      <c r="N16" s="162">
        <f t="shared" si="1"/>
        <v>53</v>
      </c>
      <c r="O16" s="163">
        <f t="shared" si="2"/>
        <v>0.44166666666666665</v>
      </c>
      <c r="P16" s="162">
        <f t="shared" si="3"/>
        <v>109</v>
      </c>
      <c r="Q16" s="163">
        <f t="shared" si="4"/>
        <v>0.72666666666666668</v>
      </c>
      <c r="R16" s="162">
        <f t="shared" si="5"/>
        <v>191</v>
      </c>
      <c r="S16" s="163">
        <f t="shared" si="6"/>
        <v>0.95499999999999996</v>
      </c>
      <c r="T16" s="164">
        <f t="shared" si="7"/>
        <v>0.74675000000000002</v>
      </c>
      <c r="U16" s="155" t="str">
        <f t="shared" si="8"/>
        <v>Yes</v>
      </c>
    </row>
    <row r="17" spans="2:21" x14ac:dyDescent="0.15">
      <c r="B17" s="150" t="s">
        <v>79</v>
      </c>
      <c r="C17" s="162">
        <v>18</v>
      </c>
      <c r="D17" s="162">
        <v>16</v>
      </c>
      <c r="E17" s="162">
        <v>34</v>
      </c>
      <c r="F17" s="162">
        <v>17</v>
      </c>
      <c r="G17" s="162">
        <v>67</v>
      </c>
      <c r="H17" s="162">
        <v>11</v>
      </c>
      <c r="I17" s="162">
        <v>34</v>
      </c>
      <c r="J17" s="162">
        <v>14.8</v>
      </c>
      <c r="K17" s="162">
        <v>11.4</v>
      </c>
      <c r="L17" s="162">
        <v>37</v>
      </c>
      <c r="M17" s="162">
        <v>65</v>
      </c>
      <c r="N17" s="162">
        <f t="shared" si="1"/>
        <v>88.2</v>
      </c>
      <c r="O17" s="163">
        <f t="shared" si="2"/>
        <v>0.73499999999999999</v>
      </c>
      <c r="P17" s="162">
        <f t="shared" si="3"/>
        <v>105</v>
      </c>
      <c r="Q17" s="163">
        <f t="shared" si="4"/>
        <v>0.7</v>
      </c>
      <c r="R17" s="162">
        <f t="shared" si="5"/>
        <v>132</v>
      </c>
      <c r="S17" s="163">
        <f t="shared" si="6"/>
        <v>0.66</v>
      </c>
      <c r="T17" s="164">
        <f t="shared" si="7"/>
        <v>0.69274999999999998</v>
      </c>
      <c r="U17" s="155" t="str">
        <f t="shared" si="8"/>
        <v>Yes</v>
      </c>
    </row>
    <row r="18" spans="2:21" x14ac:dyDescent="0.15">
      <c r="B18" s="150" t="s">
        <v>80</v>
      </c>
      <c r="C18" s="162">
        <v>15</v>
      </c>
      <c r="D18" s="162">
        <v>13</v>
      </c>
      <c r="E18" s="162">
        <v>28</v>
      </c>
      <c r="F18" s="162">
        <v>14</v>
      </c>
      <c r="G18" s="162">
        <v>65</v>
      </c>
      <c r="H18" s="162">
        <v>18.5</v>
      </c>
      <c r="I18" s="162">
        <v>0</v>
      </c>
      <c r="J18" s="162">
        <v>12.4</v>
      </c>
      <c r="K18" s="162">
        <v>10.199999999999999</v>
      </c>
      <c r="L18" s="162">
        <v>31</v>
      </c>
      <c r="M18" s="162">
        <v>67</v>
      </c>
      <c r="N18" s="162">
        <f t="shared" si="1"/>
        <v>83.100000000000009</v>
      </c>
      <c r="O18" s="163">
        <f t="shared" si="2"/>
        <v>0.69250000000000012</v>
      </c>
      <c r="P18" s="162">
        <f t="shared" si="3"/>
        <v>59</v>
      </c>
      <c r="Q18" s="163">
        <f t="shared" si="4"/>
        <v>0.39333333333333331</v>
      </c>
      <c r="R18" s="162">
        <f t="shared" si="5"/>
        <v>132</v>
      </c>
      <c r="S18" s="163">
        <f t="shared" si="6"/>
        <v>0.66</v>
      </c>
      <c r="T18" s="164">
        <f t="shared" si="7"/>
        <v>0.5747916666666667</v>
      </c>
      <c r="U18" s="155" t="str">
        <f t="shared" si="8"/>
        <v>No</v>
      </c>
    </row>
    <row r="19" spans="2:21" x14ac:dyDescent="0.15">
      <c r="B19" s="150" t="s">
        <v>81</v>
      </c>
      <c r="C19" s="162">
        <v>11</v>
      </c>
      <c r="D19" s="162">
        <v>10</v>
      </c>
      <c r="E19" s="162">
        <v>42</v>
      </c>
      <c r="F19" s="162">
        <v>10.5</v>
      </c>
      <c r="G19" s="162">
        <v>67</v>
      </c>
      <c r="H19" s="162">
        <v>8.5</v>
      </c>
      <c r="I19" s="162">
        <v>37</v>
      </c>
      <c r="J19" s="162">
        <v>17.2</v>
      </c>
      <c r="K19" s="162">
        <v>12.6</v>
      </c>
      <c r="L19" s="162">
        <v>43</v>
      </c>
      <c r="M19" s="162">
        <v>0</v>
      </c>
      <c r="N19" s="162">
        <f t="shared" si="1"/>
        <v>69.8</v>
      </c>
      <c r="O19" s="163">
        <f t="shared" si="2"/>
        <v>0.58166666666666667</v>
      </c>
      <c r="P19" s="162">
        <f t="shared" si="3"/>
        <v>122</v>
      </c>
      <c r="Q19" s="163">
        <f t="shared" si="4"/>
        <v>0.81333333333333335</v>
      </c>
      <c r="R19" s="162">
        <f t="shared" si="5"/>
        <v>67</v>
      </c>
      <c r="S19" s="163">
        <f t="shared" si="6"/>
        <v>0.33500000000000002</v>
      </c>
      <c r="T19" s="164">
        <f t="shared" si="7"/>
        <v>0.56408333333333338</v>
      </c>
      <c r="U19" s="155" t="str">
        <f t="shared" si="8"/>
        <v>No</v>
      </c>
    </row>
    <row r="20" spans="2:21" x14ac:dyDescent="0.15">
      <c r="B20" s="150" t="s">
        <v>82</v>
      </c>
      <c r="C20" s="162">
        <v>4</v>
      </c>
      <c r="D20" s="162">
        <v>3</v>
      </c>
      <c r="E20" s="162">
        <v>50</v>
      </c>
      <c r="F20" s="162">
        <v>3.5</v>
      </c>
      <c r="G20" s="162">
        <v>93</v>
      </c>
      <c r="H20" s="162">
        <v>7</v>
      </c>
      <c r="I20" s="162">
        <v>43</v>
      </c>
      <c r="J20" s="162">
        <v>14.8</v>
      </c>
      <c r="K20" s="162">
        <v>11.4</v>
      </c>
      <c r="L20" s="162">
        <v>37</v>
      </c>
      <c r="M20" s="162">
        <v>63</v>
      </c>
      <c r="N20" s="162">
        <f t="shared" si="1"/>
        <v>43.699999999999996</v>
      </c>
      <c r="O20" s="163">
        <f t="shared" si="2"/>
        <v>0.36416666666666664</v>
      </c>
      <c r="P20" s="162">
        <f t="shared" si="3"/>
        <v>130</v>
      </c>
      <c r="Q20" s="163">
        <f t="shared" si="4"/>
        <v>0.8666666666666667</v>
      </c>
      <c r="R20" s="162">
        <f t="shared" si="5"/>
        <v>156</v>
      </c>
      <c r="S20" s="163">
        <f t="shared" si="6"/>
        <v>0.78</v>
      </c>
      <c r="T20" s="164">
        <f t="shared" si="7"/>
        <v>0.70637500000000009</v>
      </c>
      <c r="U20" s="155" t="str">
        <f t="shared" si="8"/>
        <v>Yes</v>
      </c>
    </row>
    <row r="21" spans="2:21" x14ac:dyDescent="0.15">
      <c r="B21" s="150" t="s">
        <v>83</v>
      </c>
      <c r="C21" s="162">
        <v>6</v>
      </c>
      <c r="D21" s="162">
        <v>10</v>
      </c>
      <c r="E21" s="162">
        <v>35</v>
      </c>
      <c r="F21" s="162">
        <v>8</v>
      </c>
      <c r="G21" s="162">
        <v>73</v>
      </c>
      <c r="H21" s="162">
        <v>5</v>
      </c>
      <c r="I21" s="162">
        <v>33</v>
      </c>
      <c r="J21" s="162">
        <v>17.600000000000001</v>
      </c>
      <c r="K21" s="162">
        <v>12.8</v>
      </c>
      <c r="L21" s="162">
        <v>44</v>
      </c>
      <c r="M21" s="162">
        <v>86</v>
      </c>
      <c r="N21" s="162">
        <f t="shared" si="1"/>
        <v>59.400000000000006</v>
      </c>
      <c r="O21" s="163">
        <f t="shared" si="2"/>
        <v>0.49500000000000005</v>
      </c>
      <c r="P21" s="162">
        <f t="shared" si="3"/>
        <v>112</v>
      </c>
      <c r="Q21" s="163">
        <f t="shared" si="4"/>
        <v>0.7466666666666667</v>
      </c>
      <c r="R21" s="162">
        <f t="shared" si="5"/>
        <v>159</v>
      </c>
      <c r="S21" s="163">
        <f t="shared" si="6"/>
        <v>0.79500000000000004</v>
      </c>
      <c r="T21" s="164">
        <f t="shared" si="7"/>
        <v>0.70308333333333339</v>
      </c>
      <c r="U21" s="155" t="str">
        <f t="shared" si="8"/>
        <v>Yes</v>
      </c>
    </row>
    <row r="22" spans="2:21" x14ac:dyDescent="0.15">
      <c r="B22" s="150" t="s">
        <v>84</v>
      </c>
      <c r="C22" s="162">
        <v>8</v>
      </c>
      <c r="D22" s="162">
        <v>7</v>
      </c>
      <c r="E22" s="162">
        <v>45</v>
      </c>
      <c r="F22" s="162">
        <v>7.5</v>
      </c>
      <c r="G22" s="162">
        <v>95</v>
      </c>
      <c r="H22" s="162">
        <v>7</v>
      </c>
      <c r="I22" s="162">
        <v>40</v>
      </c>
      <c r="J22" s="162">
        <v>18.8</v>
      </c>
      <c r="K22" s="162">
        <v>13.4</v>
      </c>
      <c r="L22" s="162">
        <v>47</v>
      </c>
      <c r="M22" s="162">
        <v>76</v>
      </c>
      <c r="N22" s="162">
        <f t="shared" si="1"/>
        <v>61.699999999999996</v>
      </c>
      <c r="O22" s="163">
        <f t="shared" si="2"/>
        <v>0.51416666666666666</v>
      </c>
      <c r="P22" s="162">
        <f t="shared" si="3"/>
        <v>132</v>
      </c>
      <c r="Q22" s="163">
        <f t="shared" si="4"/>
        <v>0.88</v>
      </c>
      <c r="R22" s="162">
        <f t="shared" si="5"/>
        <v>171</v>
      </c>
      <c r="S22" s="163">
        <f t="shared" si="6"/>
        <v>0.85499999999999998</v>
      </c>
      <c r="T22" s="164">
        <f t="shared" si="7"/>
        <v>0.77854166666666669</v>
      </c>
      <c r="U22" s="155" t="str">
        <f t="shared" si="8"/>
        <v>Yes</v>
      </c>
    </row>
    <row r="23" spans="2:21" x14ac:dyDescent="0.15">
      <c r="B23" s="150" t="s">
        <v>85</v>
      </c>
      <c r="C23" s="162">
        <v>6</v>
      </c>
      <c r="D23" s="162">
        <v>4</v>
      </c>
      <c r="E23" s="162">
        <v>45</v>
      </c>
      <c r="F23" s="162">
        <v>5</v>
      </c>
      <c r="G23" s="162">
        <v>73</v>
      </c>
      <c r="H23" s="162">
        <v>5</v>
      </c>
      <c r="I23" s="162">
        <v>25</v>
      </c>
      <c r="J23" s="162">
        <v>17.2</v>
      </c>
      <c r="K23" s="162">
        <v>12.6</v>
      </c>
      <c r="L23" s="162">
        <v>43</v>
      </c>
      <c r="M23" s="162">
        <v>83</v>
      </c>
      <c r="N23" s="162">
        <f t="shared" si="1"/>
        <v>49.800000000000004</v>
      </c>
      <c r="O23" s="163">
        <f t="shared" si="2"/>
        <v>0.41500000000000004</v>
      </c>
      <c r="P23" s="162">
        <f t="shared" si="3"/>
        <v>113</v>
      </c>
      <c r="Q23" s="163">
        <f t="shared" si="4"/>
        <v>0.7533333333333333</v>
      </c>
      <c r="R23" s="162">
        <f t="shared" si="5"/>
        <v>156</v>
      </c>
      <c r="S23" s="163">
        <f t="shared" si="6"/>
        <v>0.78</v>
      </c>
      <c r="T23" s="164">
        <f t="shared" si="7"/>
        <v>0.67941666666666678</v>
      </c>
      <c r="U23" s="155" t="str">
        <f t="shared" si="8"/>
        <v>Yes</v>
      </c>
    </row>
    <row r="24" spans="2:21" x14ac:dyDescent="0.15">
      <c r="B24" s="150" t="s">
        <v>86</v>
      </c>
      <c r="C24" s="162">
        <v>20</v>
      </c>
      <c r="D24" s="162">
        <v>19</v>
      </c>
      <c r="E24" s="162">
        <v>43</v>
      </c>
      <c r="F24" s="162">
        <v>19.5</v>
      </c>
      <c r="G24" s="162">
        <v>77</v>
      </c>
      <c r="H24" s="162">
        <v>13</v>
      </c>
      <c r="I24" s="162">
        <v>44</v>
      </c>
      <c r="J24" s="162">
        <v>15.6</v>
      </c>
      <c r="K24" s="162">
        <v>11.8</v>
      </c>
      <c r="L24" s="162">
        <v>39</v>
      </c>
      <c r="M24" s="162">
        <v>63</v>
      </c>
      <c r="N24" s="162">
        <f t="shared" si="1"/>
        <v>98.899999999999991</v>
      </c>
      <c r="O24" s="163">
        <f t="shared" si="2"/>
        <v>0.8241666666666666</v>
      </c>
      <c r="P24" s="162">
        <f t="shared" si="3"/>
        <v>126</v>
      </c>
      <c r="Q24" s="163">
        <f t="shared" si="4"/>
        <v>0.84</v>
      </c>
      <c r="R24" s="162">
        <f t="shared" si="5"/>
        <v>140</v>
      </c>
      <c r="S24" s="163">
        <f t="shared" si="6"/>
        <v>0.7</v>
      </c>
      <c r="T24" s="164">
        <f t="shared" si="7"/>
        <v>0.78004166666666652</v>
      </c>
      <c r="U24" s="155" t="str">
        <f t="shared" si="8"/>
        <v>Yes</v>
      </c>
    </row>
    <row r="25" spans="2:21" x14ac:dyDescent="0.15">
      <c r="B25" s="150" t="s">
        <v>87</v>
      </c>
      <c r="C25" s="162">
        <v>12</v>
      </c>
      <c r="D25" s="162">
        <v>10</v>
      </c>
      <c r="E25" s="162">
        <v>46</v>
      </c>
      <c r="F25" s="162">
        <v>11</v>
      </c>
      <c r="G25" s="162">
        <v>77</v>
      </c>
      <c r="H25" s="162">
        <v>5</v>
      </c>
      <c r="I25" s="162">
        <v>32</v>
      </c>
      <c r="J25" s="162">
        <v>17.600000000000001</v>
      </c>
      <c r="K25" s="162">
        <v>12.8</v>
      </c>
      <c r="L25" s="162">
        <v>44</v>
      </c>
      <c r="M25" s="162">
        <v>81</v>
      </c>
      <c r="N25" s="162">
        <f t="shared" si="1"/>
        <v>68.400000000000006</v>
      </c>
      <c r="O25" s="163">
        <f t="shared" si="2"/>
        <v>0.57000000000000006</v>
      </c>
      <c r="P25" s="162">
        <f t="shared" si="3"/>
        <v>122</v>
      </c>
      <c r="Q25" s="163">
        <f t="shared" si="4"/>
        <v>0.81333333333333335</v>
      </c>
      <c r="R25" s="162">
        <f t="shared" si="5"/>
        <v>158</v>
      </c>
      <c r="S25" s="163">
        <f t="shared" si="6"/>
        <v>0.79</v>
      </c>
      <c r="T25" s="164">
        <f t="shared" si="7"/>
        <v>0.74316666666666675</v>
      </c>
      <c r="U25" s="155" t="str">
        <f t="shared" si="8"/>
        <v>Yes</v>
      </c>
    </row>
    <row r="26" spans="2:21" x14ac:dyDescent="0.15">
      <c r="B26" s="150" t="s">
        <v>88</v>
      </c>
      <c r="C26" s="162">
        <v>9</v>
      </c>
      <c r="D26" s="162">
        <v>7</v>
      </c>
      <c r="E26" s="162">
        <v>33</v>
      </c>
      <c r="F26" s="162">
        <v>8</v>
      </c>
      <c r="G26" s="162">
        <v>68</v>
      </c>
      <c r="H26" s="162">
        <v>9.5</v>
      </c>
      <c r="I26" s="162">
        <v>49</v>
      </c>
      <c r="J26" s="162">
        <v>10.8</v>
      </c>
      <c r="K26" s="162">
        <v>9.4</v>
      </c>
      <c r="L26" s="162">
        <v>27</v>
      </c>
      <c r="M26" s="162">
        <v>97</v>
      </c>
      <c r="N26" s="162">
        <f t="shared" si="1"/>
        <v>53.699999999999996</v>
      </c>
      <c r="O26" s="163">
        <f t="shared" si="2"/>
        <v>0.44749999999999995</v>
      </c>
      <c r="P26" s="162">
        <f t="shared" si="3"/>
        <v>109</v>
      </c>
      <c r="Q26" s="163">
        <f t="shared" si="4"/>
        <v>0.72666666666666668</v>
      </c>
      <c r="R26" s="162">
        <f t="shared" si="5"/>
        <v>165</v>
      </c>
      <c r="S26" s="163">
        <f t="shared" si="6"/>
        <v>0.82499999999999996</v>
      </c>
      <c r="T26" s="164">
        <f t="shared" si="7"/>
        <v>0.69620833333333332</v>
      </c>
      <c r="U26" s="155" t="str">
        <f t="shared" si="8"/>
        <v>Yes</v>
      </c>
    </row>
    <row r="27" spans="2:21" x14ac:dyDescent="0.15">
      <c r="B27" s="150" t="s">
        <v>89</v>
      </c>
      <c r="C27" s="162">
        <v>9</v>
      </c>
      <c r="D27" s="162">
        <v>8</v>
      </c>
      <c r="E27" s="162">
        <v>45</v>
      </c>
      <c r="F27" s="162">
        <v>8.5</v>
      </c>
      <c r="G27" s="162">
        <v>79</v>
      </c>
      <c r="H27" s="162">
        <v>7.5</v>
      </c>
      <c r="I27" s="162">
        <v>25</v>
      </c>
      <c r="J27" s="162">
        <v>13.6</v>
      </c>
      <c r="K27" s="162">
        <v>10.8</v>
      </c>
      <c r="L27" s="162">
        <v>34</v>
      </c>
      <c r="M27" s="162">
        <v>97</v>
      </c>
      <c r="N27" s="162">
        <f t="shared" si="1"/>
        <v>57.400000000000006</v>
      </c>
      <c r="O27" s="163">
        <f t="shared" si="2"/>
        <v>0.47833333333333339</v>
      </c>
      <c r="P27" s="162">
        <f t="shared" si="3"/>
        <v>104</v>
      </c>
      <c r="Q27" s="163">
        <f t="shared" si="4"/>
        <v>0.69333333333333336</v>
      </c>
      <c r="R27" s="162">
        <f t="shared" si="5"/>
        <v>176</v>
      </c>
      <c r="S27" s="163">
        <f t="shared" si="6"/>
        <v>0.88</v>
      </c>
      <c r="T27" s="164">
        <f t="shared" si="7"/>
        <v>0.71425000000000005</v>
      </c>
      <c r="U27" s="155" t="str">
        <f t="shared" si="8"/>
        <v>Yes</v>
      </c>
    </row>
    <row r="28" spans="2:21" x14ac:dyDescent="0.15">
      <c r="C28" s="153"/>
      <c r="D28" s="153"/>
      <c r="E28" s="153"/>
      <c r="F28" s="153"/>
      <c r="G28" s="153"/>
      <c r="H28" s="153"/>
      <c r="I28" s="153"/>
      <c r="J28" s="153"/>
      <c r="K28" s="153"/>
      <c r="L28" s="153"/>
      <c r="M28" s="154" t="s">
        <v>90</v>
      </c>
      <c r="N28" s="165">
        <f t="shared" ref="N28:T28" si="9">AVERAGE(N11:N27)</f>
        <v>68.441176470588246</v>
      </c>
      <c r="O28" s="163">
        <f t="shared" si="9"/>
        <v>0.57034313725490193</v>
      </c>
      <c r="P28" s="165">
        <f t="shared" si="9"/>
        <v>107.47058823529412</v>
      </c>
      <c r="Q28" s="163">
        <f t="shared" si="9"/>
        <v>0.71647058823529408</v>
      </c>
      <c r="R28" s="165">
        <f t="shared" si="9"/>
        <v>154.52941176470588</v>
      </c>
      <c r="S28" s="163">
        <f t="shared" si="9"/>
        <v>0.77264705882352935</v>
      </c>
      <c r="T28" s="163">
        <f t="shared" si="9"/>
        <v>0.70240931372549031</v>
      </c>
    </row>
    <row r="29" spans="2:21" x14ac:dyDescent="0.15">
      <c r="B29" s="166" t="s">
        <v>91</v>
      </c>
      <c r="C29" s="166"/>
    </row>
    <row r="30" spans="2:21" x14ac:dyDescent="0.15">
      <c r="B30" s="155" t="s">
        <v>92</v>
      </c>
      <c r="C30" s="156">
        <v>0.25</v>
      </c>
    </row>
    <row r="31" spans="2:21" x14ac:dyDescent="0.15">
      <c r="B31" s="155" t="s">
        <v>93</v>
      </c>
      <c r="C31" s="156">
        <v>0.35</v>
      </c>
    </row>
    <row r="32" spans="2:21" x14ac:dyDescent="0.15">
      <c r="B32" s="155" t="s">
        <v>94</v>
      </c>
      <c r="C32" s="156">
        <v>0.4</v>
      </c>
    </row>
  </sheetData>
  <mergeCells count="3">
    <mergeCell ref="B7:U7"/>
    <mergeCell ref="B10:U10"/>
    <mergeCell ref="B29:C29"/>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1">
    <dataValidation type="list" allowBlank="1" showInputMessage="1" showErrorMessage="1" sqref="P1" xr:uid="{742BF7B7-626B-2647-AF2E-27C683A5D04D}">
      <formula1>"Feedback ON, Taunting ON, Feedback OFF"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FeedbackSFX</vt:lpstr>
      <vt:lpstr>Scoreboard</vt:lpstr>
      <vt:lpstr>Instructions</vt:lpstr>
      <vt:lpstr>Frequency Distribution</vt:lpstr>
      <vt:lpstr>Weighted 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2025-03-06T16:29:15Z</dcterms:created>
  <dcterms:modified xsi:type="dcterms:W3CDTF">2025-03-06T16:29:22Z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