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thang_07/Downloads/"/>
    </mc:Choice>
  </mc:AlternateContent>
  <xr:revisionPtr revIDLastSave="0" documentId="13_ncr:1_{80564BA5-6700-6340-9259-FC6A4134AC8F}" xr6:coauthVersionLast="47" xr6:coauthVersionMax="47" xr10:uidLastSave="{00000000-0000-0000-0000-000000000000}"/>
  <workbookProtection workbookAlgorithmName="SHA-512" workbookHashValue="KUs6eABcvc8YNAJ1dfaz/61jn0pfTmEP/l+st+QzhE9G6KVVgFEQqriAyjQieZKZfMNcGqizM+KVBmFN9ztz7Q==" workbookSaltValue="B1QeiDCr3NyrfK+isdAwdg==" workbookSpinCount="100000" lockStructure="1"/>
  <bookViews>
    <workbookView xWindow="1480" yWindow="1680" windowWidth="27240" windowHeight="16220" activeTab="5" xr2:uid="{C8C316E5-A539-F344-BABE-97854F23E174}"/>
  </bookViews>
  <sheets>
    <sheet name="FormatCodesSFX" sheetId="2" state="veryHidden" r:id="rId1"/>
    <sheet name="FeedbackSFX" sheetId="3" state="hidden" r:id="rId2"/>
    <sheet name="Scoreboard" sheetId="4" r:id="rId3"/>
    <sheet name="Multiple PathwaysPT" sheetId="6" state="veryHidden" r:id="rId4"/>
    <sheet name="Multiple PathwaysSC" sheetId="7" state="veryHidden" r:id="rId5"/>
    <sheet name="Multiple Pathways" sheetId="5" r:id="rId6"/>
    <sheet name="#_Multiple Pathways" sheetId="1" state="very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4" l="1" a="1"/>
  <c r="F21" i="4" s="1"/>
  <c r="I1" i="5" s="1" a="1"/>
  <c r="I1" i="5" s="1"/>
  <c r="AF1" i="5" s="1"/>
  <c r="B2" i="7"/>
  <c r="B2" i="1" s="1"/>
  <c r="Y2" i="1" s="1"/>
  <c r="B1" i="3"/>
  <c r="Z1" i="5"/>
  <c r="Y1" i="5"/>
  <c r="X1" i="5"/>
  <c r="I1" i="1"/>
  <c r="AF1" i="1"/>
  <c r="Z1" i="1"/>
  <c r="Y1" i="1"/>
  <c r="X1" i="1"/>
  <c r="F4" i="4" a="1"/>
  <c r="F4" i="4" s="1"/>
  <c r="E4" i="4"/>
  <c r="P2" i="5" s="1"/>
  <c r="I20" i="1"/>
  <c r="I19" i="1"/>
  <c r="I18" i="1"/>
  <c r="I11" i="1"/>
  <c r="I10" i="1"/>
  <c r="I9" i="1"/>
  <c r="C2" i="1" a="1"/>
  <c r="I9" i="7"/>
  <c r="C2" i="5" a="1"/>
  <c r="I10" i="7"/>
  <c r="I11" i="7"/>
  <c r="I20" i="7"/>
  <c r="I19" i="7"/>
  <c r="I18" i="7"/>
  <c r="C2" i="1" l="1"/>
  <c r="C2" i="7"/>
  <c r="C2" i="5"/>
  <c r="B2" i="5"/>
  <c r="Y2" i="5" s="1"/>
  <c r="C21" i="4"/>
  <c r="C23" i="4" s="1"/>
  <c r="C8" i="4"/>
  <c r="Z2" i="5" l="1"/>
  <c r="Z2" i="1"/>
  <c r="D2" i="5" a="1"/>
  <c r="D1" i="1" a="1"/>
  <c r="D2" i="1" a="1"/>
  <c r="D1" i="5" a="1"/>
  <c r="D1" i="5" l="1"/>
  <c r="AA1" i="5" s="1"/>
  <c r="D1" i="1"/>
  <c r="AA1" i="1" s="1"/>
  <c r="D2" i="1"/>
  <c r="AA2" i="1" s="1"/>
  <c r="D2" i="5"/>
  <c r="AA2" i="5" l="1"/>
  <c r="A2" i="7"/>
  <c r="A2" i="5" l="1"/>
  <c r="X2" i="5" s="1"/>
  <c r="A2" i="1"/>
  <c r="X2" i="1" s="1"/>
  <c r="B21" i="4"/>
  <c r="B23" i="4" s="1"/>
  <c r="I2" i="4" l="1"/>
  <c r="D23" i="4"/>
  <c r="I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Ethan Goins</author>
  </authors>
  <commentList>
    <comment ref="S1" authorId="0" shapeId="0" xr:uid="{9DE6680E-A73E-3B42-82B0-4B1BAB487960}">
      <text>
        <r>
          <rPr>
            <sz val="10"/>
            <color rgb="FF000000"/>
            <rFont val="Tahoma"/>
            <family val="2"/>
          </rPr>
          <t>Remember everything you have faced, all the battles you have won, and all the fears you have overcome.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<sst xmlns="http://schemas.openxmlformats.org/spreadsheetml/2006/main" count="332" uniqueCount="267">
  <si>
    <t>Find the TOTAL number of orders by product over a 6-month period.</t>
  </si>
  <si>
    <t>Jan</t>
  </si>
  <si>
    <t>Feb</t>
  </si>
  <si>
    <t>Mar</t>
  </si>
  <si>
    <t>Apr</t>
  </si>
  <si>
    <t>May</t>
  </si>
  <si>
    <t>Jun</t>
  </si>
  <si>
    <t>Total</t>
  </si>
  <si>
    <t>Answer Key</t>
  </si>
  <si>
    <t>Student Sheet</t>
  </si>
  <si>
    <t>Avocado Oil</t>
  </si>
  <si>
    <t>SUM(C9:H9)</t>
  </si>
  <si>
    <t>SUM(C10:H10)</t>
  </si>
  <si>
    <t>C10+D10+E10+F10+G10+H10</t>
  </si>
  <si>
    <t>SUM(C11:H11)</t>
  </si>
  <si>
    <t>SUM(C11:G11)+H11</t>
  </si>
  <si>
    <t>Find the AVERAGE number of orders by product over a 6-month period.</t>
  </si>
  <si>
    <t>Average</t>
  </si>
  <si>
    <t>AVERAGE(C18:H18)</t>
  </si>
  <si>
    <t>AVERAGE(C19:H19)</t>
  </si>
  <si>
    <t>(C19+D19+E19+F19+G19+H19)/COUNT(C19:H19)</t>
  </si>
  <si>
    <t>AVERAGE(C20:H20)</t>
  </si>
  <si>
    <t>SUM(C20:H20)/COUNT(C20:H20)</t>
  </si>
  <si>
    <t>The CELL function returns</t>
  </si>
  <si>
    <t>Display</t>
  </si>
  <si>
    <t>,0</t>
  </si>
  <si>
    <t>comma format with 0 decimal places</t>
  </si>
  <si>
    <t>,0-</t>
  </si>
  <si>
    <t>comma format with 0 decimal places, negative numbers in red</t>
  </si>
  <si>
    <t>,1</t>
  </si>
  <si>
    <t>comma format with 1 decimal places</t>
  </si>
  <si>
    <t>,1-</t>
  </si>
  <si>
    <t>comma format with 1 decimal places, negative numbers in red</t>
  </si>
  <si>
    <t>,2</t>
  </si>
  <si>
    <t>comma format with 2 decimal places</t>
  </si>
  <si>
    <t>,2-</t>
  </si>
  <si>
    <t>comma format with 2 decimal places, negative numbers in red</t>
  </si>
  <si>
    <t>,3</t>
  </si>
  <si>
    <t>comma format with 3 decimal places</t>
  </si>
  <si>
    <t>,3-</t>
  </si>
  <si>
    <t>comma format with 3 decimal places, negative numbers in red</t>
  </si>
  <si>
    <t>,4</t>
  </si>
  <si>
    <t>comma format with 4 decimal places</t>
  </si>
  <si>
    <t>,4-</t>
  </si>
  <si>
    <t>comma format with 4 decimal places, negative numbers in red</t>
  </si>
  <si>
    <t>C0</t>
  </si>
  <si>
    <t>currency/accounting with 0 decimal places</t>
  </si>
  <si>
    <t>C0-</t>
  </si>
  <si>
    <t>currency/accounting with 0 decimal places, negative numbers in red</t>
  </si>
  <si>
    <t>C1</t>
  </si>
  <si>
    <t>currency/accounting with 1 decimal places</t>
  </si>
  <si>
    <t>C1-</t>
  </si>
  <si>
    <t>currency/accounting with 1 decimal places, negative numbers in red</t>
  </si>
  <si>
    <t>C2</t>
  </si>
  <si>
    <t>currency/accounting with 2 decimal places</t>
  </si>
  <si>
    <t>C2-</t>
  </si>
  <si>
    <t>currency/accounting with 2 decimal places, negative numbers in red</t>
  </si>
  <si>
    <t>C3</t>
  </si>
  <si>
    <t>currency/accounting with 3 decimal places</t>
  </si>
  <si>
    <t>C3-</t>
  </si>
  <si>
    <t>currency/accounting with 3 decimal places, negative numbers in red</t>
  </si>
  <si>
    <t>C4</t>
  </si>
  <si>
    <t>currency/accounting with 4 decimal places</t>
  </si>
  <si>
    <t>C4-</t>
  </si>
  <si>
    <t>currency/accounting with 4 decimal places, negative numbers in red</t>
  </si>
  <si>
    <t>D1</t>
  </si>
  <si>
    <t>long date</t>
  </si>
  <si>
    <t>D2</t>
  </si>
  <si>
    <t>day and month</t>
  </si>
  <si>
    <t>D3</t>
  </si>
  <si>
    <t>mmm-yy</t>
  </si>
  <si>
    <t>D4</t>
  </si>
  <si>
    <t>short date</t>
  </si>
  <si>
    <t>D5</t>
  </si>
  <si>
    <t>mm/dd</t>
  </si>
  <si>
    <t>D6</t>
  </si>
  <si>
    <t>h:mm:ss AM/PM</t>
  </si>
  <si>
    <t>D7</t>
  </si>
  <si>
    <t>h:mm AM/PM</t>
  </si>
  <si>
    <t>D8</t>
  </si>
  <si>
    <t>h:mm:ss</t>
  </si>
  <si>
    <t>D9</t>
  </si>
  <si>
    <t>h:mm</t>
  </si>
  <si>
    <t>F0</t>
  </si>
  <si>
    <t>number with 0 decimal places, do not use comma separator (,)</t>
  </si>
  <si>
    <t>F0-</t>
  </si>
  <si>
    <t>number with 0 decimal places, negative numbers in red, do not use comma separator (,)</t>
  </si>
  <si>
    <t>F1</t>
  </si>
  <si>
    <t>number with 1 decimal place, do not use comma separator (,)</t>
  </si>
  <si>
    <t>F1-</t>
  </si>
  <si>
    <t>number with 1 decimal place, negative numbers in red, do not use comma separator (,)</t>
  </si>
  <si>
    <t>F2</t>
  </si>
  <si>
    <t>number with 2 decimal places, do not use comma separator (,)</t>
  </si>
  <si>
    <t>F2-</t>
  </si>
  <si>
    <t>number with 2 decimal places, negative numbers in red, do not use comma separator (,)</t>
  </si>
  <si>
    <t>F3</t>
  </si>
  <si>
    <t>number with 3 decimal places, do not use comma separator (,)</t>
  </si>
  <si>
    <t>F3-</t>
  </si>
  <si>
    <t>number with 3 decimal places, negative numbers in red, do not use comma separator (,)</t>
  </si>
  <si>
    <t>F4</t>
  </si>
  <si>
    <t>number with 4 decimal places, do not use comma separator (,)</t>
  </si>
  <si>
    <t>F4-</t>
  </si>
  <si>
    <t>number with 4 decimal places, negative numbers in red, do not use comma separator (,)</t>
  </si>
  <si>
    <t>G</t>
  </si>
  <si>
    <t>general</t>
  </si>
  <si>
    <t>P0</t>
  </si>
  <si>
    <t>percent with 0 decimal places</t>
  </si>
  <si>
    <t>P1</t>
  </si>
  <si>
    <t>percent with 1 decimal place</t>
  </si>
  <si>
    <t>P2</t>
  </si>
  <si>
    <t>percent with 2 decimal places</t>
  </si>
  <si>
    <t>P3</t>
  </si>
  <si>
    <t>percent with 3 decimal places</t>
  </si>
  <si>
    <t>P4</t>
  </si>
  <si>
    <t>percent with 4 decimal places</t>
  </si>
  <si>
    <t>S0</t>
  </si>
  <si>
    <t>scientific with 0 decimal places</t>
  </si>
  <si>
    <t>S1</t>
  </si>
  <si>
    <t>scientific with 1 decimal places</t>
  </si>
  <si>
    <t>S2</t>
  </si>
  <si>
    <t>scientific with 2 decimal places</t>
  </si>
  <si>
    <t>S3</t>
  </si>
  <si>
    <t>scientific with 3 decimal places</t>
  </si>
  <si>
    <t>S4</t>
  </si>
  <si>
    <t>scientific with 4 decimal places</t>
  </si>
  <si>
    <t>Rand</t>
  </si>
  <si>
    <t>Code</t>
  </si>
  <si>
    <t>StuNAMsg</t>
  </si>
  <si>
    <t>PerfectMsg</t>
  </si>
  <si>
    <t>StuErrorMsg</t>
  </si>
  <si>
    <t>WrongTypeMsg</t>
  </si>
  <si>
    <t>MissingFormulaMsg</t>
  </si>
  <si>
    <t>ExternalRefsMsg</t>
  </si>
  <si>
    <t>HardCodeMsg</t>
  </si>
  <si>
    <t>HardQuoteMsg</t>
  </si>
  <si>
    <t>MissingAbsMsg</t>
  </si>
  <si>
    <t>FormatMsg</t>
  </si>
  <si>
    <t>TooLow</t>
  </si>
  <si>
    <t>TooHigh</t>
  </si>
  <si>
    <t>WrongAnswer</t>
  </si>
  <si>
    <t>Standard Message</t>
  </si>
  <si>
    <t>ERROR--#N/A means that no value was found, but there should be one. Please correct.</t>
  </si>
  <si>
    <t>PERFECT!</t>
  </si>
  <si>
    <t xml:space="preserve">ERROR--Please change the formula or function to eliminate the error. </t>
  </si>
  <si>
    <t>WRONG DATATYPE--Please change your answer to match the datatype listed above.</t>
  </si>
  <si>
    <t>MISSING FORMULA or FUNCTION--Please avoid typing an answer that can be calculated. Typed answers are error-prone, hard to audit, and hard to update.</t>
  </si>
  <si>
    <t>ERROR--Formula copied from another workbook.</t>
  </si>
  <si>
    <t>MISSING CELL REFERENCE--Right answer but please avoid typing numbers inside a formula or function.</t>
  </si>
  <si>
    <t>MISSING CELL REFERENCE--Right answer but please avoid typing text inside a formula or function.</t>
  </si>
  <si>
    <t>MISSING LOCK--Please add $ as appropriate so the formula will copy correctly.</t>
  </si>
  <si>
    <t>WRONG FORMAT--Please format as directed, then press F9 (or fn + F9) to regrade.</t>
  </si>
  <si>
    <t>Value too low, please try again.</t>
  </si>
  <si>
    <t>Value too high, please try again.</t>
  </si>
  <si>
    <t>Wrong answer, please try again.</t>
  </si>
  <si>
    <t>Funny Messages</t>
  </si>
  <si>
    <t>Oops! N/A found – formula missing its mark! 🎯❌</t>
  </si>
  <si>
    <t>AWESOME! 🤓</t>
  </si>
  <si>
    <t>Cell adrift in Error Sea. 🌊 Chart a formula fix! 🧭</t>
  </si>
  <si>
    <t>Love Island error! Set up your data with the right datatype match. 💔🔄</t>
  </si>
  <si>
    <t>Houston, formula required for this mission! 🚀🧩</t>
  </si>
  <si>
    <t>Ouch! Cell caught referencing the workbook next door! 😣📚</t>
  </si>
  <si>
    <t>Missed cell refs? Swap those numbers for proper invites! 📲➡️🎯</t>
  </si>
  <si>
    <t>Missed cell refs? Swap that text for proper invites! _xD83D_➡️🎯</t>
  </si>
  <si>
    <t>Unlocked cells? Add $ to ensure they copy correctly! 🔒➡️📄</t>
  </si>
  <si>
    <t>Wrong number attire? Reformat, then F9 (or fn + F9)!⚙️</t>
  </si>
  <si>
    <t>Too low, boost that number! 🔼</t>
  </si>
  <si>
    <t>Too high, lower that number! 🔽</t>
  </si>
  <si>
    <t>Seriously? Nope. Try again! 🙄🔄</t>
  </si>
  <si>
    <t>N/A signal! Did your formula forget something? 🤔🚦</t>
  </si>
  <si>
    <t>EXCELLENT! 🤑</t>
  </si>
  <si>
    <t>Formula Error Monster! 👾 Cast a fix-it spell. 🪄</t>
  </si>
  <si>
    <t>Identity crisis in cell! Guide it to its true datatype. 🆔➡️🔧</t>
  </si>
  <si>
    <t>Formula MIA? Let's launch a search! 🔍🛰</t>
  </si>
  <si>
    <t>Cell's got a roving eye for other workbooks! Commitment time? 💍📁</t>
  </si>
  <si>
    <t>Cell FOMO? Time to party with the right references! 🥳🔗</t>
  </si>
  <si>
    <t>Cells escaping when copied? $ is the key to containment! 🗝️🔐</t>
  </si>
  <si>
    <t>Unkempt number? Reformat, then F9 (or fn + F9)! 🎩✨</t>
  </si>
  <si>
    <t>Valley too deep? Raise the number! ⬆️🏞️</t>
  </si>
  <si>
    <t>Sky-high value? Bring it down! ⬇️🌤️</t>
  </si>
  <si>
    <t>Nope, that ain’t it. What’s next? ❌🤨</t>
  </si>
  <si>
    <t>#N/A in hideout, send formula back to search! 🔍🏹</t>
  </si>
  <si>
    <t>YOU'RE CRUSHING IT! Keep that greatness coming! 💪✨</t>
  </si>
  <si>
    <t>Formula fail! 🚨 Call the math-mobile for a recalc! 🚗</t>
  </si>
  <si>
    <t>Mismatch alert! This isn't a mix-and-match. Align your datatypes. 🚫❌</t>
  </si>
  <si>
    <t>Cell's bare! Quick, clothe it with a formula! 👚✨</t>
  </si>
  <si>
    <t>Workbook envy? This cell's a one-book wonder! 😒🔒</t>
  </si>
  <si>
    <t>Friends &gt; numbers. Replace typed digits with cell pals! 🤝📊</t>
  </si>
  <si>
    <t>Friends &gt; text. Replace text with cell pals! 🤝📊</t>
  </si>
  <si>
    <t>Spreadsheet anarchy? Use $ to copy cells without mayhem! 🔄🚫</t>
  </si>
  <si>
    <t>Number's style off? Reformat, then F9 (or fn + F9) to fix! 👗🔄</t>
  </si>
  <si>
    <t>Bottom feeder? Not this time—larger number needed. 📈</t>
  </si>
  <si>
    <t>Top-shelf number? Time for a lower shelf. 📉</t>
  </si>
  <si>
    <t>Wrong. Take another stab. 🎯👀</t>
  </si>
  <si>
    <t>N/A detected! Command your formula to find the value! 🎮🕹</t>
  </si>
  <si>
    <t>STELLAR PERFORMANCE! The stars have nothing on you! 🌟🚀</t>
  </si>
  <si>
    <t>Game on! 🎮 Hunt for the error-busting formula. 🔍</t>
  </si>
  <si>
    <t>Data type mismatch! Swipe right on the correct datatype. 👈👉📲</t>
  </si>
  <si>
    <t>Formula's gone poof! Time for a magic formula fix! 🪄📈</t>
  </si>
  <si>
    <t>Cell fidelity: It's exclusive with our workbook! 🚫📖💕</t>
  </si>
  <si>
    <t>Lonely numbers? Unite them with cell reference friends! 👯‍♂️🔢</t>
  </si>
  <si>
    <t>Lonely text? Unite it with cell reference friends! 👯‍♂️🔢</t>
  </si>
  <si>
    <t>Cells drifting during copy? $ will pin them in place! 📌📋</t>
  </si>
  <si>
    <t>Make the number pretty! Reformat, then F9 (or fn + F9) for shine! 💅🔁</t>
  </si>
  <si>
    <t>Limbo number? Go higher, please. 🏋️‍♂️</t>
  </si>
  <si>
    <t>Number too tall? Bend it down a notch. _xD83D_⬇️</t>
  </si>
  <si>
    <t>Uh-oh, swing and a miss! Focus and retry. ⚾️🧐</t>
  </si>
  <si>
    <t>N/A – a lonely cell where your formula lost its way! 🧭💔</t>
  </si>
  <si>
    <t>A ROUND OF APPLAUSE! Your work deserves an encore! 👏👏🎉</t>
  </si>
  <si>
    <t>Your formula's flipping out! 🤸‍♂️ Coach it to stick the landing. 🎖️</t>
  </si>
  <si>
    <t>Costume mix-up! Your data needs to change into the correct datatype. 🎭✅</t>
  </si>
  <si>
    <t>This cell's single, introduce it to a formula? 💔🧮</t>
  </si>
  <si>
    <t>Forbidden cross-book cell mingling detected! 🙅‍♂️🚷</t>
  </si>
  <si>
    <t>Formulas thrive on connections! Link up those cells! 🌐🤲</t>
  </si>
  <si>
    <t>Copy chaos? Freeze cells with $, no more moves! ✋🔄</t>
  </si>
  <si>
    <t>Number outfit mix-up? Reformat, hit F9 (or fn + F9)! 🧳🔄</t>
  </si>
  <si>
    <t>Digging too deep? The correct value's higher up! 🚧⬆️</t>
  </si>
  <si>
    <t>Climbing too high? The correct value's down below! 🧗‍♂️⬇️</t>
  </si>
  <si>
    <t>That’s a negative. Try again! 🚫🔄</t>
  </si>
  <si>
    <t>N/A: Value's playing hard to get, or formula faux pas? 🎩🐰</t>
  </si>
  <si>
    <t>HOME RUN! You've hit it out of the park!  ⚾🏟️</t>
  </si>
  <si>
    <t>Jittery cell? 📱 Prescribe a calming formula. 💊</t>
  </si>
  <si>
    <t>Wrong type alert! Time for a datatype switcheroo. 🔄🔀</t>
  </si>
  <si>
    <t>Forbidden formula zone? Summon the formula wizard! 🧙‍♂️📐</t>
  </si>
  <si>
    <t>This cell's heart belongs to its home workbook! 🏠💔📉</t>
  </si>
  <si>
    <t>Ditch the DIY. Cells crave references, not solitude! 🧩🔍</t>
  </si>
  <si>
    <t>Cells changing on copy? Anchor with $ for consistency! ⚓👌</t>
  </si>
  <si>
    <t>Last season's cell? Format, then F9 (or fn + F9)! 🍂🆕</t>
  </si>
  <si>
    <t>Basement value? Uplift the value! 🏠⤴️</t>
  </si>
  <si>
    <t>Penthouse value? Downsize the digits! 🏢🔻</t>
  </si>
  <si>
    <t>Not correct! Try again! 💡🔙</t>
  </si>
  <si>
    <t>N/A blank... Formula hiccup! Time for a fix-up! 🛠️😅</t>
  </si>
  <si>
    <t>Bravo! That's some next-level excellence! 🎭🏆</t>
  </si>
  <si>
    <t>Magic mirror says: This formula's not the fairest! 🪞</t>
  </si>
  <si>
    <t>Data's two left feet? Find the right datatype dance partner. 💃🕺🎶</t>
  </si>
  <si>
    <t>Cell playing hooky? Detention with a formula tutor! 🍎📖</t>
  </si>
  <si>
    <t>Cell wanderlust? No, keep its formulas in this workbook's embrace! 🌍✋🔐</t>
  </si>
  <si>
    <t>Solo formula? Add some cell reference company! 🎉📑</t>
  </si>
  <si>
    <t>Copying cells gone rogue? Reinforce with $ for precision! 🎯💲</t>
  </si>
  <si>
    <t>Format violation? Reformat, then F9 (or fn + F9)! 🚦👔</t>
  </si>
  <si>
    <t>Number's too deep? Bring it up for air! 🌊🆙</t>
  </si>
  <si>
    <t>Number's in the clouds? Land it gently! ☁️🛬</t>
  </si>
  <si>
    <t>Incorrect! You can do better, redo! 🔄💪</t>
  </si>
  <si>
    <t>ScoreBoard for Excel</t>
  </si>
  <si>
    <t>Have fun. Don't Fail.</t>
  </si>
  <si>
    <t>Automated grading and feedback copyright ScoreboardExcel.com ©2025</t>
  </si>
  <si>
    <t>Joe Bobcat</t>
  </si>
  <si>
    <t>Earn points by completing shaded cells; higher value cells have distinct borders</t>
  </si>
  <si>
    <t>Answer blocks are all or nothing; correctly complete all contributing cells to earn points:</t>
  </si>
  <si>
    <t>If you accidentally drag a cell out of position, then undo. Do NOT try to drag it back.</t>
  </si>
  <si>
    <t>Detailed Feedback:</t>
  </si>
  <si>
    <t>Earned</t>
  </si>
  <si>
    <t>Possible</t>
  </si>
  <si>
    <t>Sheet</t>
  </si>
  <si>
    <t>Comment</t>
  </si>
  <si>
    <t>earned</t>
  </si>
  <si>
    <t>possible</t>
  </si>
  <si>
    <t>cell</t>
  </si>
  <si>
    <t>Press F9 to grade</t>
  </si>
  <si>
    <t>Feedback ON</t>
  </si>
  <si>
    <t>Multiple Pathways</t>
  </si>
  <si>
    <t>Cheer</t>
  </si>
  <si>
    <t>bobcat@ohio.edu</t>
  </si>
  <si>
    <t>Dr. Frost</t>
  </si>
  <si>
    <t>OU</t>
  </si>
  <si>
    <t>Analytics</t>
  </si>
  <si>
    <t>This assignment was created by Scoreboard Excel 13.44.</t>
  </si>
  <si>
    <t>Sc5 Multiple Pathways Demo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</si>
</sst>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0E+00"/>
    <numFmt numFmtId="166" formatCode="0.0%"/>
  </numFmts>
  <fonts count="2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5"/>
      <color theme="0"/>
      <name val="Wingdings"/>
      <charset val="2"/>
    </font>
    <font>
      <b/>
      <sz val="5"/>
      <color theme="0"/>
      <name val="Wingdings"/>
      <charset val="2"/>
    </font>
    <font>
      <sz val="10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BE91"/>
        <bgColor indexed="64"/>
      </patternFill>
    </fill>
    <fill>
      <patternFill patternType="solid">
        <fgColor rgb="FFFE99CB"/>
        <bgColor indexed="64"/>
      </patternFill>
    </fill>
    <fill>
      <patternFill patternType="solid">
        <fgColor rgb="FF98EFF9"/>
        <bgColor indexed="64"/>
      </patternFill>
    </fill>
    <fill>
      <patternFill patternType="lightGrid">
        <fgColor theme="0" tint="-0.34998626667073579"/>
        <bgColor theme="0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indexed="40"/>
      </left>
      <right style="double">
        <color indexed="40"/>
      </right>
      <top style="double">
        <color indexed="40"/>
      </top>
      <bottom style="double">
        <color indexed="40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0" fillId="0" borderId="7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quotePrefix="1"/>
    <xf numFmtId="164" fontId="0" fillId="0" borderId="0" xfId="0" applyNumberFormat="1" applyAlignment="1">
      <alignment horizontal="center"/>
    </xf>
    <xf numFmtId="0" fontId="5" fillId="0" borderId="0" xfId="2"/>
    <xf numFmtId="0" fontId="2" fillId="0" borderId="0" xfId="2" applyFont="1" applyAlignment="1">
      <alignment wrapText="1"/>
    </xf>
    <xf numFmtId="165" fontId="0" fillId="0" borderId="0" xfId="3" applyNumberFormat="1" applyFont="1"/>
    <xf numFmtId="0" fontId="5" fillId="0" borderId="0" xfId="2" quotePrefix="1"/>
    <xf numFmtId="44" fontId="0" fillId="0" borderId="0" xfId="3" applyFont="1"/>
    <xf numFmtId="0" fontId="6" fillId="0" borderId="0" xfId="2" applyFont="1" applyAlignment="1">
      <alignment vertical="center" wrapText="1"/>
    </xf>
    <xf numFmtId="0" fontId="3" fillId="0" borderId="0" xfId="4" quotePrefix="1" applyFont="1"/>
    <xf numFmtId="0" fontId="1" fillId="0" borderId="0" xfId="4"/>
    <xf numFmtId="0" fontId="7" fillId="0" borderId="0" xfId="4" applyFont="1" applyAlignment="1">
      <alignment vertical="center" wrapText="1"/>
    </xf>
    <xf numFmtId="0" fontId="8" fillId="0" borderId="0" xfId="4" applyFont="1" applyAlignment="1">
      <alignment vertical="center" wrapText="1"/>
    </xf>
    <xf numFmtId="0" fontId="9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0" fontId="0" fillId="3" borderId="7" xfId="0" applyFill="1" applyBorder="1" applyAlignment="1">
      <alignment horizontal="left"/>
    </xf>
    <xf numFmtId="164" fontId="0" fillId="3" borderId="7" xfId="0" applyNumberFormat="1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0" fontId="0" fillId="6" borderId="2" xfId="0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0" fillId="7" borderId="0" xfId="0" applyFill="1"/>
    <xf numFmtId="0" fontId="15" fillId="8" borderId="0" xfId="0" applyFont="1" applyFill="1"/>
    <xf numFmtId="0" fontId="0" fillId="6" borderId="2" xfId="0" applyFill="1" applyBorder="1"/>
    <xf numFmtId="0" fontId="10" fillId="6" borderId="11" xfId="0" applyFont="1" applyFill="1" applyBorder="1" applyAlignment="1">
      <alignment horizontal="center"/>
    </xf>
    <xf numFmtId="0" fontId="10" fillId="6" borderId="11" xfId="1" applyNumberFormat="1" applyFont="1" applyFill="1" applyBorder="1" applyAlignment="1">
      <alignment horizontal="center"/>
    </xf>
    <xf numFmtId="0" fontId="16" fillId="6" borderId="11" xfId="0" applyFont="1" applyFill="1" applyBorder="1" applyAlignment="1">
      <alignment horizontal="left"/>
    </xf>
    <xf numFmtId="0" fontId="0" fillId="6" borderId="11" xfId="0" applyFill="1" applyBorder="1" applyAlignment="1">
      <alignment horizontal="center"/>
    </xf>
    <xf numFmtId="0" fontId="17" fillId="6" borderId="11" xfId="0" applyFont="1" applyFill="1" applyBorder="1" applyAlignment="1">
      <alignment horizontal="center"/>
    </xf>
    <xf numFmtId="0" fontId="0" fillId="0" borderId="11" xfId="0" applyBorder="1"/>
    <xf numFmtId="0" fontId="0" fillId="7" borderId="11" xfId="0" applyFill="1" applyBorder="1"/>
    <xf numFmtId="0" fontId="15" fillId="8" borderId="11" xfId="0" applyFont="1" applyFill="1" applyBorder="1"/>
    <xf numFmtId="1" fontId="10" fillId="6" borderId="11" xfId="0" applyNumberFormat="1" applyFont="1" applyFill="1" applyBorder="1" applyAlignment="1">
      <alignment horizontal="center"/>
    </xf>
    <xf numFmtId="0" fontId="0" fillId="6" borderId="11" xfId="0" applyFill="1" applyBorder="1"/>
    <xf numFmtId="0" fontId="18" fillId="6" borderId="11" xfId="0" applyFont="1" applyFill="1" applyBorder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19" fillId="0" borderId="0" xfId="0" quotePrefix="1" applyFont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0" fontId="19" fillId="0" borderId="0" xfId="0" quotePrefix="1" applyFont="1"/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1" applyNumberFormat="1" applyFont="1" applyFill="1" applyBorder="1" applyAlignment="1">
      <alignment horizontal="center"/>
    </xf>
    <xf numFmtId="1" fontId="19" fillId="0" borderId="0" xfId="0" applyNumberFormat="1" applyFont="1" applyAlignment="1">
      <alignment horizontal="center"/>
    </xf>
    <xf numFmtId="0" fontId="5" fillId="7" borderId="0" xfId="0" applyFont="1" applyFill="1" applyAlignment="1">
      <alignment horizontal="center" vertical="center"/>
    </xf>
    <xf numFmtId="0" fontId="10" fillId="0" borderId="0" xfId="5" applyFont="1" applyAlignment="1" applyProtection="1">
      <alignment horizontal="left" indent="3"/>
      <protection locked="0"/>
    </xf>
    <xf numFmtId="0" fontId="10" fillId="0" borderId="0" xfId="5" applyFont="1" applyProtection="1">
      <protection locked="0"/>
    </xf>
    <xf numFmtId="0" fontId="1" fillId="0" borderId="0" xfId="5" applyAlignment="1" applyProtection="1">
      <alignment horizontal="left" indent="3"/>
      <protection locked="0"/>
    </xf>
    <xf numFmtId="0" fontId="1" fillId="0" borderId="0" xfId="5" applyProtection="1">
      <protection locked="0"/>
    </xf>
    <xf numFmtId="9" fontId="1" fillId="0" borderId="0" xfId="6" applyFont="1" applyAlignment="1" applyProtection="1">
      <protection locked="0"/>
    </xf>
    <xf numFmtId="0" fontId="10" fillId="0" borderId="0" xfId="5" applyFont="1"/>
    <xf numFmtId="0" fontId="10" fillId="0" borderId="0" xfId="5" applyFont="1" applyAlignment="1">
      <alignment horizontal="left" indent="3"/>
    </xf>
    <xf numFmtId="0" fontId="11" fillId="4" borderId="1" xfId="5" applyFont="1" applyFill="1" applyBorder="1" applyAlignment="1">
      <alignment horizontal="left" indent="3"/>
    </xf>
    <xf numFmtId="0" fontId="10" fillId="4" borderId="2" xfId="5" applyFont="1" applyFill="1" applyBorder="1" applyAlignment="1">
      <alignment horizontal="left"/>
    </xf>
    <xf numFmtId="0" fontId="2" fillId="4" borderId="2" xfId="2" applyFont="1" applyFill="1" applyBorder="1" applyAlignment="1">
      <alignment horizontal="right"/>
    </xf>
    <xf numFmtId="0" fontId="1" fillId="4" borderId="2" xfId="2" applyFont="1" applyFill="1" applyBorder="1" applyAlignment="1">
      <alignment horizontal="left"/>
    </xf>
    <xf numFmtId="0" fontId="11" fillId="4" borderId="3" xfId="5" applyFont="1" applyFill="1" applyBorder="1" applyAlignment="1">
      <alignment horizontal="center"/>
    </xf>
    <xf numFmtId="0" fontId="12" fillId="4" borderId="4" xfId="5" applyFont="1" applyFill="1" applyBorder="1" applyAlignment="1">
      <alignment horizontal="left" indent="3"/>
    </xf>
    <xf numFmtId="0" fontId="10" fillId="4" borderId="5" xfId="5" applyFont="1" applyFill="1" applyBorder="1" applyAlignment="1">
      <alignment horizontal="left"/>
    </xf>
    <xf numFmtId="0" fontId="2" fillId="4" borderId="5" xfId="2" applyFont="1" applyFill="1" applyBorder="1" applyAlignment="1">
      <alignment horizontal="right"/>
    </xf>
    <xf numFmtId="0" fontId="1" fillId="4" borderId="5" xfId="2" applyFont="1" applyFill="1" applyBorder="1"/>
    <xf numFmtId="166" fontId="10" fillId="4" borderId="6" xfId="5" applyNumberFormat="1" applyFont="1" applyFill="1" applyBorder="1" applyAlignment="1">
      <alignment horizontal="center"/>
    </xf>
    <xf numFmtId="0" fontId="1" fillId="0" borderId="0" xfId="5" applyAlignment="1">
      <alignment horizontal="left" indent="3"/>
    </xf>
    <xf numFmtId="0" fontId="10" fillId="0" borderId="0" xfId="5" applyFont="1" applyAlignment="1">
      <alignment horizontal="left"/>
    </xf>
    <xf numFmtId="0" fontId="1" fillId="0" borderId="2" xfId="2" applyFont="1" applyBorder="1" applyAlignment="1">
      <alignment horizontal="center"/>
    </xf>
    <xf numFmtId="0" fontId="1" fillId="0" borderId="2" xfId="2" applyFont="1" applyBorder="1" applyAlignment="1">
      <alignment horizontal="left"/>
    </xf>
    <xf numFmtId="0" fontId="2" fillId="0" borderId="0" xfId="2" applyFont="1" applyAlignment="1">
      <alignment horizontal="right"/>
    </xf>
    <xf numFmtId="0" fontId="1" fillId="0" borderId="0" xfId="2" applyFont="1"/>
    <xf numFmtId="0" fontId="10" fillId="0" borderId="0" xfId="5" applyFont="1" applyAlignment="1">
      <alignment horizontal="center"/>
    </xf>
    <xf numFmtId="14" fontId="10" fillId="0" borderId="0" xfId="5" quotePrefix="1" applyNumberFormat="1" applyFont="1" applyAlignment="1">
      <alignment horizontal="center"/>
    </xf>
    <xf numFmtId="0" fontId="13" fillId="0" borderId="0" xfId="5" applyFont="1" applyAlignment="1">
      <alignment horizontal="left" indent="15"/>
    </xf>
    <xf numFmtId="0" fontId="14" fillId="0" borderId="0" xfId="5" applyFont="1" applyAlignment="1">
      <alignment horizontal="left"/>
    </xf>
    <xf numFmtId="14" fontId="10" fillId="0" borderId="0" xfId="5" applyNumberFormat="1" applyFont="1" applyAlignment="1">
      <alignment horizontal="center"/>
    </xf>
    <xf numFmtId="0" fontId="10" fillId="0" borderId="1" xfId="5" applyFont="1" applyBorder="1" applyAlignment="1">
      <alignment horizontal="left" indent="3"/>
    </xf>
    <xf numFmtId="0" fontId="10" fillId="0" borderId="2" xfId="5" applyFont="1" applyBorder="1"/>
    <xf numFmtId="9" fontId="10" fillId="0" borderId="3" xfId="5" applyNumberFormat="1" applyFont="1" applyBorder="1"/>
    <xf numFmtId="0" fontId="10" fillId="0" borderId="9" xfId="5" applyFont="1" applyBorder="1" applyAlignment="1">
      <alignment horizontal="left" indent="3"/>
    </xf>
    <xf numFmtId="0" fontId="10" fillId="3" borderId="7" xfId="5" applyFont="1" applyFill="1" applyBorder="1" applyAlignment="1">
      <alignment horizontal="center"/>
    </xf>
    <xf numFmtId="0" fontId="10" fillId="3" borderId="12" xfId="5" applyFont="1" applyFill="1" applyBorder="1" applyAlignment="1">
      <alignment horizontal="center"/>
    </xf>
    <xf numFmtId="0" fontId="10" fillId="0" borderId="10" xfId="5" applyFont="1" applyBorder="1"/>
    <xf numFmtId="0" fontId="10" fillId="3" borderId="13" xfId="5" applyFont="1" applyFill="1" applyBorder="1" applyAlignment="1">
      <alignment horizontal="center"/>
    </xf>
    <xf numFmtId="0" fontId="10" fillId="5" borderId="13" xfId="5" applyFont="1" applyFill="1" applyBorder="1" applyAlignment="1">
      <alignment horizontal="center"/>
    </xf>
    <xf numFmtId="0" fontId="10" fillId="0" borderId="4" xfId="5" applyFont="1" applyBorder="1" applyAlignment="1">
      <alignment horizontal="left" indent="3"/>
    </xf>
    <xf numFmtId="0" fontId="10" fillId="0" borderId="5" xfId="5" applyFont="1" applyBorder="1"/>
    <xf numFmtId="0" fontId="10" fillId="0" borderId="6" xfId="5" applyFont="1" applyBorder="1"/>
    <xf numFmtId="0" fontId="2" fillId="6" borderId="7" xfId="4" applyFont="1" applyFill="1" applyBorder="1" applyAlignment="1">
      <alignment horizontal="center"/>
    </xf>
    <xf numFmtId="0" fontId="1" fillId="0" borderId="7" xfId="2" applyFont="1" applyBorder="1" applyAlignment="1">
      <alignment horizontal="center"/>
    </xf>
    <xf numFmtId="0" fontId="2" fillId="6" borderId="7" xfId="2" applyFont="1" applyFill="1" applyBorder="1" applyAlignment="1">
      <alignment horizontal="center"/>
    </xf>
    <xf numFmtId="166" fontId="2" fillId="6" borderId="7" xfId="2" applyNumberFormat="1" applyFont="1" applyFill="1" applyBorder="1" applyAlignment="1">
      <alignment horizontal="center"/>
    </xf>
    <xf numFmtId="0" fontId="1" fillId="0" borderId="0" xfId="5"/>
    <xf numFmtId="9" fontId="1" fillId="0" borderId="0" xfId="6" applyFont="1" applyAlignment="1" applyProtection="1">
      <alignment horizontal="center"/>
      <protection locked="0"/>
    </xf>
    <xf numFmtId="9" fontId="1" fillId="0" borderId="0" xfId="6" applyFont="1" applyAlignment="1" applyProtection="1">
      <alignment horizontal="center"/>
    </xf>
    <xf numFmtId="0" fontId="19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7">
    <cellStyle name="Comma" xfId="1" builtinId="3"/>
    <cellStyle name="Currency 2" xfId="3" xr:uid="{D9A6A8A6-5572-8E44-96CF-072AD1E98E54}"/>
    <cellStyle name="Normal" xfId="0" builtinId="0"/>
    <cellStyle name="Normal 2" xfId="2" xr:uid="{2F515D4A-4D1A-8949-86CF-554F502F0335}"/>
    <cellStyle name="Normal 2 2" xfId="4" xr:uid="{121D84FE-DA46-154E-A9F5-5DEA7137A0C0}"/>
    <cellStyle name="Normal 4" xfId="5" xr:uid="{0E9B71DC-2208-6443-8F43-C6E67F1DFF16}"/>
    <cellStyle name="Percent 2" xfId="6" xr:uid="{9F89A010-3BBA-074D-835F-4171FB71EF2C}"/>
  </cellStyles>
  <dxfs count="50"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ill>
        <patternFill>
          <bgColor rgb="FFFF99CC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0D2FA-6233-2E4B-9625-C39AFEA967BD}">
  <sheetPr codeName="Sheet91">
    <tabColor rgb="FFFFFF00"/>
  </sheetPr>
  <dimension ref="A1:G53"/>
  <sheetViews>
    <sheetView topLeftCell="A25" zoomScale="160" zoomScaleNormal="160" workbookViewId="0">
      <selection activeCell="B40" sqref="B40"/>
    </sheetView>
  </sheetViews>
  <sheetFormatPr baseColWidth="10" defaultColWidth="8.83203125" defaultRowHeight="15" x14ac:dyDescent="0.2"/>
  <cols>
    <col min="1" max="1" width="30.6640625" style="11" customWidth="1"/>
    <col min="2" max="2" width="53.83203125" style="11" customWidth="1"/>
    <col min="3" max="3" width="8.83203125" style="11"/>
    <col min="4" max="4" width="10.5" style="11" customWidth="1"/>
    <col min="5" max="16384" width="8.83203125" style="11"/>
  </cols>
  <sheetData>
    <row r="1" spans="1:7" ht="27" customHeight="1" x14ac:dyDescent="0.2"/>
    <row r="2" spans="1:7" ht="27" customHeight="1" x14ac:dyDescent="0.2"/>
    <row r="3" spans="1:7" ht="17" x14ac:dyDescent="0.2">
      <c r="A3" s="12" t="s">
        <v>23</v>
      </c>
      <c r="B3" s="12" t="s">
        <v>24</v>
      </c>
      <c r="D3" s="13"/>
    </row>
    <row r="4" spans="1:7" x14ac:dyDescent="0.2">
      <c r="A4" s="14" t="s">
        <v>25</v>
      </c>
      <c r="B4" s="11" t="s">
        <v>26</v>
      </c>
    </row>
    <row r="5" spans="1:7" x14ac:dyDescent="0.2">
      <c r="A5" s="14" t="s">
        <v>27</v>
      </c>
      <c r="B5" s="11" t="s">
        <v>28</v>
      </c>
    </row>
    <row r="6" spans="1:7" x14ac:dyDescent="0.2">
      <c r="A6" s="14" t="s">
        <v>29</v>
      </c>
      <c r="B6" s="11" t="s">
        <v>30</v>
      </c>
    </row>
    <row r="7" spans="1:7" x14ac:dyDescent="0.2">
      <c r="A7" s="14" t="s">
        <v>31</v>
      </c>
      <c r="B7" s="11" t="s">
        <v>32</v>
      </c>
    </row>
    <row r="8" spans="1:7" x14ac:dyDescent="0.2">
      <c r="A8" s="14" t="s">
        <v>33</v>
      </c>
      <c r="B8" s="11" t="s">
        <v>34</v>
      </c>
    </row>
    <row r="9" spans="1:7" ht="16" x14ac:dyDescent="0.2">
      <c r="A9" s="14" t="s">
        <v>35</v>
      </c>
      <c r="B9" s="11" t="s">
        <v>36</v>
      </c>
      <c r="G9" s="15"/>
    </row>
    <row r="10" spans="1:7" x14ac:dyDescent="0.2">
      <c r="A10" s="14" t="s">
        <v>37</v>
      </c>
      <c r="B10" s="11" t="s">
        <v>38</v>
      </c>
    </row>
    <row r="11" spans="1:7" x14ac:dyDescent="0.2">
      <c r="A11" s="14" t="s">
        <v>39</v>
      </c>
      <c r="B11" s="11" t="s">
        <v>40</v>
      </c>
    </row>
    <row r="12" spans="1:7" x14ac:dyDescent="0.2">
      <c r="A12" s="14" t="s">
        <v>41</v>
      </c>
      <c r="B12" s="11" t="s">
        <v>42</v>
      </c>
    </row>
    <row r="13" spans="1:7" x14ac:dyDescent="0.2">
      <c r="A13" s="14" t="s">
        <v>43</v>
      </c>
      <c r="B13" s="11" t="s">
        <v>44</v>
      </c>
    </row>
    <row r="14" spans="1:7" x14ac:dyDescent="0.2">
      <c r="A14" s="11" t="s">
        <v>45</v>
      </c>
      <c r="B14" s="11" t="s">
        <v>46</v>
      </c>
    </row>
    <row r="15" spans="1:7" x14ac:dyDescent="0.2">
      <c r="A15" s="11" t="s">
        <v>47</v>
      </c>
      <c r="B15" s="11" t="s">
        <v>48</v>
      </c>
    </row>
    <row r="16" spans="1:7" x14ac:dyDescent="0.2">
      <c r="A16" s="11" t="s">
        <v>49</v>
      </c>
      <c r="B16" s="11" t="s">
        <v>50</v>
      </c>
    </row>
    <row r="17" spans="1:2" x14ac:dyDescent="0.2">
      <c r="A17" s="11" t="s">
        <v>51</v>
      </c>
      <c r="B17" s="11" t="s">
        <v>52</v>
      </c>
    </row>
    <row r="18" spans="1:2" x14ac:dyDescent="0.2">
      <c r="A18" s="11" t="s">
        <v>53</v>
      </c>
      <c r="B18" s="11" t="s">
        <v>54</v>
      </c>
    </row>
    <row r="19" spans="1:2" x14ac:dyDescent="0.2">
      <c r="A19" s="11" t="s">
        <v>55</v>
      </c>
      <c r="B19" s="11" t="s">
        <v>56</v>
      </c>
    </row>
    <row r="20" spans="1:2" x14ac:dyDescent="0.2">
      <c r="A20" s="11" t="s">
        <v>57</v>
      </c>
      <c r="B20" s="11" t="s">
        <v>58</v>
      </c>
    </row>
    <row r="21" spans="1:2" x14ac:dyDescent="0.2">
      <c r="A21" s="11" t="s">
        <v>59</v>
      </c>
      <c r="B21" s="11" t="s">
        <v>60</v>
      </c>
    </row>
    <row r="22" spans="1:2" x14ac:dyDescent="0.2">
      <c r="A22" s="11" t="s">
        <v>61</v>
      </c>
      <c r="B22" s="11" t="s">
        <v>62</v>
      </c>
    </row>
    <row r="23" spans="1:2" x14ac:dyDescent="0.2">
      <c r="A23" s="11" t="s">
        <v>63</v>
      </c>
      <c r="B23" s="11" t="s">
        <v>64</v>
      </c>
    </row>
    <row r="24" spans="1:2" x14ac:dyDescent="0.2">
      <c r="A24" s="11" t="s">
        <v>65</v>
      </c>
      <c r="B24" s="11" t="s">
        <v>66</v>
      </c>
    </row>
    <row r="25" spans="1:2" x14ac:dyDescent="0.2">
      <c r="A25" s="11" t="s">
        <v>67</v>
      </c>
      <c r="B25" s="11" t="s">
        <v>68</v>
      </c>
    </row>
    <row r="26" spans="1:2" x14ac:dyDescent="0.2">
      <c r="A26" s="11" t="s">
        <v>69</v>
      </c>
      <c r="B26" s="11" t="s">
        <v>70</v>
      </c>
    </row>
    <row r="27" spans="1:2" x14ac:dyDescent="0.2">
      <c r="A27" s="11" t="s">
        <v>71</v>
      </c>
      <c r="B27" s="11" t="s">
        <v>72</v>
      </c>
    </row>
    <row r="28" spans="1:2" x14ac:dyDescent="0.2">
      <c r="A28" s="11" t="s">
        <v>73</v>
      </c>
      <c r="B28" s="11" t="s">
        <v>74</v>
      </c>
    </row>
    <row r="29" spans="1:2" x14ac:dyDescent="0.2">
      <c r="A29" s="11" t="s">
        <v>75</v>
      </c>
      <c r="B29" s="11" t="s">
        <v>76</v>
      </c>
    </row>
    <row r="30" spans="1:2" x14ac:dyDescent="0.2">
      <c r="A30" s="11" t="s">
        <v>77</v>
      </c>
      <c r="B30" s="11" t="s">
        <v>78</v>
      </c>
    </row>
    <row r="31" spans="1:2" x14ac:dyDescent="0.2">
      <c r="A31" s="11" t="s">
        <v>79</v>
      </c>
      <c r="B31" s="11" t="s">
        <v>80</v>
      </c>
    </row>
    <row r="32" spans="1:2" x14ac:dyDescent="0.2">
      <c r="A32" s="11" t="s">
        <v>81</v>
      </c>
      <c r="B32" s="11" t="s">
        <v>82</v>
      </c>
    </row>
    <row r="33" spans="1:2" x14ac:dyDescent="0.2">
      <c r="A33" s="14" t="s">
        <v>83</v>
      </c>
      <c r="B33" s="11" t="s">
        <v>84</v>
      </c>
    </row>
    <row r="34" spans="1:2" x14ac:dyDescent="0.2">
      <c r="A34" s="14" t="s">
        <v>85</v>
      </c>
      <c r="B34" s="11" t="s">
        <v>86</v>
      </c>
    </row>
    <row r="35" spans="1:2" x14ac:dyDescent="0.2">
      <c r="A35" s="11" t="s">
        <v>87</v>
      </c>
      <c r="B35" s="11" t="s">
        <v>88</v>
      </c>
    </row>
    <row r="36" spans="1:2" x14ac:dyDescent="0.2">
      <c r="A36" s="11" t="s">
        <v>89</v>
      </c>
      <c r="B36" s="11" t="s">
        <v>90</v>
      </c>
    </row>
    <row r="37" spans="1:2" x14ac:dyDescent="0.2">
      <c r="A37" s="11" t="s">
        <v>91</v>
      </c>
      <c r="B37" s="11" t="s">
        <v>92</v>
      </c>
    </row>
    <row r="38" spans="1:2" x14ac:dyDescent="0.2">
      <c r="A38" s="11" t="s">
        <v>93</v>
      </c>
      <c r="B38" s="11" t="s">
        <v>94</v>
      </c>
    </row>
    <row r="39" spans="1:2" x14ac:dyDescent="0.2">
      <c r="A39" s="11" t="s">
        <v>95</v>
      </c>
      <c r="B39" s="11" t="s">
        <v>96</v>
      </c>
    </row>
    <row r="40" spans="1:2" x14ac:dyDescent="0.2">
      <c r="A40" s="11" t="s">
        <v>97</v>
      </c>
      <c r="B40" s="11" t="s">
        <v>98</v>
      </c>
    </row>
    <row r="41" spans="1:2" x14ac:dyDescent="0.2">
      <c r="A41" s="11" t="s">
        <v>99</v>
      </c>
      <c r="B41" s="11" t="s">
        <v>100</v>
      </c>
    </row>
    <row r="42" spans="1:2" x14ac:dyDescent="0.2">
      <c r="A42" s="11" t="s">
        <v>101</v>
      </c>
      <c r="B42" s="11" t="s">
        <v>102</v>
      </c>
    </row>
    <row r="43" spans="1:2" x14ac:dyDescent="0.2">
      <c r="A43" s="14" t="s">
        <v>103</v>
      </c>
      <c r="B43" s="11" t="s">
        <v>104</v>
      </c>
    </row>
    <row r="44" spans="1:2" x14ac:dyDescent="0.2">
      <c r="A44" s="11" t="s">
        <v>105</v>
      </c>
      <c r="B44" s="11" t="s">
        <v>106</v>
      </c>
    </row>
    <row r="45" spans="1:2" x14ac:dyDescent="0.2">
      <c r="A45" s="11" t="s">
        <v>107</v>
      </c>
      <c r="B45" s="11" t="s">
        <v>108</v>
      </c>
    </row>
    <row r="46" spans="1:2" x14ac:dyDescent="0.2">
      <c r="A46" s="11" t="s">
        <v>109</v>
      </c>
      <c r="B46" s="11" t="s">
        <v>110</v>
      </c>
    </row>
    <row r="47" spans="1:2" x14ac:dyDescent="0.2">
      <c r="A47" s="11" t="s">
        <v>111</v>
      </c>
      <c r="B47" s="11" t="s">
        <v>112</v>
      </c>
    </row>
    <row r="48" spans="1:2" x14ac:dyDescent="0.2">
      <c r="A48" s="11" t="s">
        <v>113</v>
      </c>
      <c r="B48" s="11" t="s">
        <v>114</v>
      </c>
    </row>
    <row r="49" spans="1:2" x14ac:dyDescent="0.2">
      <c r="A49" s="11" t="s">
        <v>115</v>
      </c>
      <c r="B49" s="11" t="s">
        <v>116</v>
      </c>
    </row>
    <row r="50" spans="1:2" x14ac:dyDescent="0.2">
      <c r="A50" s="11" t="s">
        <v>117</v>
      </c>
      <c r="B50" s="11" t="s">
        <v>118</v>
      </c>
    </row>
    <row r="51" spans="1:2" x14ac:dyDescent="0.2">
      <c r="A51" s="11" t="s">
        <v>119</v>
      </c>
      <c r="B51" s="11" t="s">
        <v>120</v>
      </c>
    </row>
    <row r="52" spans="1:2" x14ac:dyDescent="0.2">
      <c r="A52" s="11" t="s">
        <v>121</v>
      </c>
      <c r="B52" s="11" t="s">
        <v>122</v>
      </c>
    </row>
    <row r="53" spans="1:2" x14ac:dyDescent="0.2">
      <c r="A53" s="11" t="s">
        <v>123</v>
      </c>
      <c r="B53" s="11" t="s">
        <v>124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C3335-42E2-724E-935C-1D42A02AE65A}">
  <sheetPr codeName="Sheet11">
    <tabColor rgb="FFFFC000"/>
  </sheetPr>
  <dimension ref="A1:N44"/>
  <sheetViews>
    <sheetView zoomScale="103" workbookViewId="0">
      <selection activeCell="C5" sqref="C5"/>
    </sheetView>
  </sheetViews>
  <sheetFormatPr baseColWidth="10" defaultColWidth="10.83203125" defaultRowHeight="19" x14ac:dyDescent="0.2"/>
  <cols>
    <col min="1" max="1" width="10.1640625" style="20" customWidth="1"/>
    <col min="2" max="14" width="72" style="20" customWidth="1"/>
    <col min="15" max="16384" width="10.83203125" style="20"/>
  </cols>
  <sheetData>
    <row r="1" spans="1:14" s="18" customFormat="1" ht="34" customHeight="1" x14ac:dyDescent="0.2">
      <c r="A1" s="16" t="s">
        <v>125</v>
      </c>
      <c r="B1" s="17">
        <f ca="1">RANDBETWEEN(3,9)</f>
        <v>8</v>
      </c>
    </row>
    <row r="2" spans="1:14" s="19" customFormat="1" ht="43" customHeight="1" x14ac:dyDescent="0.2">
      <c r="A2" s="19" t="s">
        <v>126</v>
      </c>
      <c r="B2" s="16" t="s">
        <v>127</v>
      </c>
      <c r="C2" s="16" t="s">
        <v>128</v>
      </c>
      <c r="D2" s="16" t="s">
        <v>129</v>
      </c>
      <c r="E2" s="16" t="s">
        <v>130</v>
      </c>
      <c r="F2" s="16" t="s">
        <v>131</v>
      </c>
      <c r="G2" s="16" t="s">
        <v>132</v>
      </c>
      <c r="H2" s="16" t="s">
        <v>133</v>
      </c>
      <c r="I2" s="16" t="s">
        <v>134</v>
      </c>
      <c r="J2" s="16" t="s">
        <v>135</v>
      </c>
      <c r="K2" s="16" t="s">
        <v>136</v>
      </c>
      <c r="L2" s="16" t="s">
        <v>137</v>
      </c>
      <c r="M2" s="16" t="s">
        <v>138</v>
      </c>
      <c r="N2" s="16" t="s">
        <v>139</v>
      </c>
    </row>
    <row r="3" spans="1:14" ht="75" customHeight="1" x14ac:dyDescent="0.2">
      <c r="A3" s="19" t="s">
        <v>140</v>
      </c>
      <c r="B3" s="20" t="s">
        <v>141</v>
      </c>
      <c r="C3" s="21" t="s">
        <v>142</v>
      </c>
      <c r="D3" s="21" t="s">
        <v>143</v>
      </c>
      <c r="E3" s="21" t="s">
        <v>144</v>
      </c>
      <c r="F3" s="21" t="s">
        <v>145</v>
      </c>
      <c r="G3" s="21" t="s">
        <v>146</v>
      </c>
      <c r="H3" s="21" t="s">
        <v>147</v>
      </c>
      <c r="I3" s="21" t="s">
        <v>148</v>
      </c>
      <c r="J3" s="21" t="s">
        <v>149</v>
      </c>
      <c r="K3" s="20" t="s">
        <v>150</v>
      </c>
      <c r="L3" s="20" t="s">
        <v>151</v>
      </c>
      <c r="M3" s="20" t="s">
        <v>152</v>
      </c>
      <c r="N3" s="20" t="s">
        <v>153</v>
      </c>
    </row>
    <row r="4" spans="1:14" ht="75" customHeight="1" x14ac:dyDescent="0.2">
      <c r="A4" s="19" t="s">
        <v>154</v>
      </c>
      <c r="B4" s="20" t="s">
        <v>155</v>
      </c>
      <c r="C4" s="21" t="s">
        <v>156</v>
      </c>
      <c r="D4" s="21" t="s">
        <v>157</v>
      </c>
      <c r="E4" s="21" t="s">
        <v>158</v>
      </c>
      <c r="F4" s="22" t="s">
        <v>159</v>
      </c>
      <c r="G4" s="22" t="s">
        <v>160</v>
      </c>
      <c r="H4" s="22" t="s">
        <v>161</v>
      </c>
      <c r="I4" s="22" t="s">
        <v>162</v>
      </c>
      <c r="J4" s="22" t="s">
        <v>163</v>
      </c>
      <c r="K4" s="20" t="s">
        <v>164</v>
      </c>
      <c r="L4" s="20" t="s">
        <v>165</v>
      </c>
      <c r="M4" s="20" t="s">
        <v>166</v>
      </c>
      <c r="N4" s="20" t="s">
        <v>167</v>
      </c>
    </row>
    <row r="5" spans="1:14" ht="75" customHeight="1" x14ac:dyDescent="0.2">
      <c r="B5" s="20" t="s">
        <v>168</v>
      </c>
      <c r="C5" s="21" t="s">
        <v>169</v>
      </c>
      <c r="D5" s="21" t="s">
        <v>170</v>
      </c>
      <c r="E5" s="21" t="s">
        <v>171</v>
      </c>
      <c r="F5" s="22" t="s">
        <v>172</v>
      </c>
      <c r="G5" s="22" t="s">
        <v>173</v>
      </c>
      <c r="H5" s="22" t="s">
        <v>174</v>
      </c>
      <c r="I5" s="22" t="s">
        <v>174</v>
      </c>
      <c r="J5" s="22" t="s">
        <v>175</v>
      </c>
      <c r="K5" s="20" t="s">
        <v>176</v>
      </c>
      <c r="L5" s="20" t="s">
        <v>177</v>
      </c>
      <c r="M5" s="20" t="s">
        <v>178</v>
      </c>
      <c r="N5" s="20" t="s">
        <v>179</v>
      </c>
    </row>
    <row r="6" spans="1:14" ht="75" customHeight="1" x14ac:dyDescent="0.2">
      <c r="B6" s="20" t="s">
        <v>180</v>
      </c>
      <c r="C6" s="21" t="s">
        <v>181</v>
      </c>
      <c r="D6" s="21" t="s">
        <v>182</v>
      </c>
      <c r="E6" s="21" t="s">
        <v>183</v>
      </c>
      <c r="F6" s="22" t="s">
        <v>184</v>
      </c>
      <c r="G6" s="22" t="s">
        <v>185</v>
      </c>
      <c r="H6" s="22" t="s">
        <v>186</v>
      </c>
      <c r="I6" s="22" t="s">
        <v>187</v>
      </c>
      <c r="J6" s="22" t="s">
        <v>188</v>
      </c>
      <c r="K6" s="20" t="s">
        <v>189</v>
      </c>
      <c r="L6" s="20" t="s">
        <v>190</v>
      </c>
      <c r="M6" s="20" t="s">
        <v>191</v>
      </c>
      <c r="N6" s="20" t="s">
        <v>192</v>
      </c>
    </row>
    <row r="7" spans="1:14" ht="75" customHeight="1" x14ac:dyDescent="0.2">
      <c r="B7" s="20" t="s">
        <v>193</v>
      </c>
      <c r="C7" s="21" t="s">
        <v>194</v>
      </c>
      <c r="D7" s="21" t="s">
        <v>195</v>
      </c>
      <c r="E7" s="21" t="s">
        <v>196</v>
      </c>
      <c r="F7" s="22" t="s">
        <v>197</v>
      </c>
      <c r="G7" s="22" t="s">
        <v>198</v>
      </c>
      <c r="H7" s="22" t="s">
        <v>199</v>
      </c>
      <c r="I7" s="22" t="s">
        <v>200</v>
      </c>
      <c r="J7" s="22" t="s">
        <v>201</v>
      </c>
      <c r="K7" s="20" t="s">
        <v>202</v>
      </c>
      <c r="L7" s="20" t="s">
        <v>203</v>
      </c>
      <c r="M7" s="20" t="s">
        <v>204</v>
      </c>
      <c r="N7" s="20" t="s">
        <v>205</v>
      </c>
    </row>
    <row r="8" spans="1:14" ht="75" customHeight="1" x14ac:dyDescent="0.2">
      <c r="B8" s="20" t="s">
        <v>206</v>
      </c>
      <c r="C8" s="21" t="s">
        <v>207</v>
      </c>
      <c r="D8" s="21" t="s">
        <v>208</v>
      </c>
      <c r="E8" s="21" t="s">
        <v>209</v>
      </c>
      <c r="F8" s="22" t="s">
        <v>210</v>
      </c>
      <c r="G8" s="22" t="s">
        <v>211</v>
      </c>
      <c r="H8" s="22" t="s">
        <v>212</v>
      </c>
      <c r="I8" s="22" t="s">
        <v>212</v>
      </c>
      <c r="J8" s="22" t="s">
        <v>213</v>
      </c>
      <c r="K8" s="20" t="s">
        <v>214</v>
      </c>
      <c r="L8" s="20" t="s">
        <v>215</v>
      </c>
      <c r="M8" s="20" t="s">
        <v>216</v>
      </c>
      <c r="N8" s="20" t="s">
        <v>217</v>
      </c>
    </row>
    <row r="9" spans="1:14" ht="75" customHeight="1" x14ac:dyDescent="0.2">
      <c r="B9" s="20" t="s">
        <v>218</v>
      </c>
      <c r="C9" s="21" t="s">
        <v>219</v>
      </c>
      <c r="D9" s="21" t="s">
        <v>220</v>
      </c>
      <c r="E9" s="21" t="s">
        <v>221</v>
      </c>
      <c r="F9" s="21" t="s">
        <v>222</v>
      </c>
      <c r="G9" s="21" t="s">
        <v>223</v>
      </c>
      <c r="H9" s="21" t="s">
        <v>224</v>
      </c>
      <c r="I9" s="21" t="s">
        <v>224</v>
      </c>
      <c r="J9" s="21" t="s">
        <v>225</v>
      </c>
      <c r="K9" s="20" t="s">
        <v>226</v>
      </c>
      <c r="L9" s="20" t="s">
        <v>227</v>
      </c>
      <c r="M9" s="20" t="s">
        <v>228</v>
      </c>
      <c r="N9" s="20" t="s">
        <v>229</v>
      </c>
    </row>
    <row r="10" spans="1:14" ht="75" customHeight="1" x14ac:dyDescent="0.2">
      <c r="B10" s="20" t="s">
        <v>230</v>
      </c>
      <c r="C10" s="21" t="s">
        <v>231</v>
      </c>
      <c r="D10" s="21" t="s">
        <v>232</v>
      </c>
      <c r="E10" s="21" t="s">
        <v>233</v>
      </c>
      <c r="F10" s="22" t="s">
        <v>234</v>
      </c>
      <c r="G10" s="22" t="s">
        <v>235</v>
      </c>
      <c r="H10" s="22" t="s">
        <v>236</v>
      </c>
      <c r="I10" s="22" t="s">
        <v>236</v>
      </c>
      <c r="J10" s="22" t="s">
        <v>237</v>
      </c>
      <c r="K10" s="20" t="s">
        <v>238</v>
      </c>
      <c r="L10" s="20" t="s">
        <v>239</v>
      </c>
      <c r="M10" s="20" t="s">
        <v>240</v>
      </c>
      <c r="N10" s="20" t="s">
        <v>241</v>
      </c>
    </row>
    <row r="11" spans="1:14" ht="75" customHeight="1" x14ac:dyDescent="0.2">
      <c r="C11" s="21"/>
      <c r="D11" s="21"/>
      <c r="E11" s="21"/>
      <c r="F11" s="22"/>
      <c r="G11" s="22"/>
      <c r="H11" s="22"/>
      <c r="I11" s="22"/>
      <c r="J11" s="22"/>
      <c r="K11" s="22"/>
    </row>
    <row r="12" spans="1:14" ht="75" customHeight="1" x14ac:dyDescent="0.2">
      <c r="C12" s="21"/>
      <c r="D12" s="21"/>
      <c r="E12" s="21"/>
      <c r="F12" s="22"/>
      <c r="G12" s="22"/>
      <c r="H12" s="22"/>
      <c r="I12" s="22"/>
      <c r="J12" s="22"/>
    </row>
    <row r="13" spans="1:14" ht="75" customHeight="1" x14ac:dyDescent="0.2">
      <c r="C13" s="21"/>
      <c r="D13" s="21"/>
      <c r="E13" s="21"/>
      <c r="F13" s="22"/>
      <c r="G13" s="22"/>
      <c r="H13" s="22"/>
      <c r="I13" s="22"/>
      <c r="J13" s="22"/>
    </row>
    <row r="14" spans="1:14" ht="75" customHeight="1" x14ac:dyDescent="0.2">
      <c r="C14" s="21"/>
      <c r="D14" s="21"/>
      <c r="E14" s="21"/>
      <c r="F14" s="22"/>
      <c r="G14" s="22"/>
      <c r="H14" s="22"/>
      <c r="I14" s="22"/>
      <c r="J14" s="22"/>
    </row>
    <row r="15" spans="1:14" ht="75" customHeight="1" x14ac:dyDescent="0.2">
      <c r="C15" s="21"/>
      <c r="D15" s="21"/>
      <c r="E15" s="21"/>
      <c r="F15" s="22"/>
      <c r="G15" s="22"/>
      <c r="H15" s="22"/>
      <c r="I15" s="22"/>
      <c r="J15" s="22"/>
    </row>
    <row r="16" spans="1:14" x14ac:dyDescent="0.2">
      <c r="A16" s="21"/>
      <c r="B16" s="21"/>
      <c r="C16" s="21"/>
      <c r="D16" s="21"/>
      <c r="E16" s="21"/>
      <c r="F16" s="22"/>
      <c r="G16" s="22"/>
      <c r="H16" s="22"/>
      <c r="I16" s="22"/>
      <c r="J16" s="22"/>
    </row>
    <row r="17" spans="1:5" x14ac:dyDescent="0.2">
      <c r="A17" s="21"/>
      <c r="B17" s="21"/>
      <c r="C17" s="21"/>
      <c r="D17" s="21"/>
      <c r="E17" s="21"/>
    </row>
    <row r="18" spans="1:5" x14ac:dyDescent="0.2">
      <c r="A18" s="21"/>
      <c r="B18" s="21"/>
      <c r="C18" s="21"/>
      <c r="D18" s="21"/>
      <c r="E18" s="21"/>
    </row>
    <row r="19" spans="1:5" x14ac:dyDescent="0.2">
      <c r="A19" s="21"/>
      <c r="B19" s="21"/>
      <c r="C19" s="21"/>
      <c r="D19" s="21"/>
      <c r="E19" s="21"/>
    </row>
    <row r="20" spans="1:5" x14ac:dyDescent="0.2">
      <c r="A20" s="21"/>
      <c r="B20" s="21"/>
      <c r="C20" s="21"/>
      <c r="D20" s="21"/>
      <c r="E20" s="21"/>
    </row>
    <row r="21" spans="1:5" x14ac:dyDescent="0.2">
      <c r="A21" s="21"/>
      <c r="B21" s="21"/>
      <c r="C21" s="21"/>
      <c r="D21" s="21"/>
      <c r="E21" s="21"/>
    </row>
    <row r="22" spans="1:5" x14ac:dyDescent="0.2">
      <c r="A22" s="21"/>
      <c r="B22" s="21"/>
      <c r="C22" s="21"/>
      <c r="D22" s="21"/>
      <c r="E22" s="21"/>
    </row>
    <row r="23" spans="1:5" x14ac:dyDescent="0.2">
      <c r="A23" s="21"/>
      <c r="B23" s="21"/>
      <c r="C23" s="21"/>
      <c r="D23" s="21"/>
      <c r="E23" s="21"/>
    </row>
    <row r="24" spans="1:5" x14ac:dyDescent="0.2">
      <c r="A24" s="21"/>
      <c r="B24" s="21"/>
      <c r="C24" s="21"/>
      <c r="D24" s="21"/>
      <c r="E24" s="21"/>
    </row>
    <row r="25" spans="1:5" x14ac:dyDescent="0.2">
      <c r="A25" s="21"/>
      <c r="B25" s="21"/>
      <c r="C25" s="21"/>
      <c r="D25" s="21"/>
      <c r="E25" s="21"/>
    </row>
    <row r="26" spans="1:5" x14ac:dyDescent="0.2">
      <c r="A26" s="21"/>
      <c r="B26" s="21"/>
      <c r="C26" s="21"/>
      <c r="D26" s="21"/>
      <c r="E26" s="21"/>
    </row>
    <row r="27" spans="1:5" x14ac:dyDescent="0.2">
      <c r="A27" s="21"/>
      <c r="B27" s="21"/>
      <c r="C27" s="21"/>
      <c r="D27" s="21"/>
      <c r="E27" s="21"/>
    </row>
    <row r="28" spans="1:5" x14ac:dyDescent="0.2">
      <c r="A28" s="21"/>
      <c r="B28" s="21"/>
      <c r="C28" s="21"/>
      <c r="D28" s="21"/>
      <c r="E28" s="21"/>
    </row>
    <row r="29" spans="1:5" x14ac:dyDescent="0.2">
      <c r="A29" s="21"/>
      <c r="B29" s="21"/>
      <c r="C29" s="21"/>
      <c r="D29" s="21"/>
      <c r="E29" s="21"/>
    </row>
    <row r="30" spans="1:5" x14ac:dyDescent="0.2">
      <c r="A30" s="21"/>
      <c r="B30" s="21"/>
      <c r="C30" s="21"/>
      <c r="D30" s="21"/>
      <c r="E30" s="21"/>
    </row>
    <row r="31" spans="1:5" x14ac:dyDescent="0.2">
      <c r="A31" s="21"/>
      <c r="B31" s="21"/>
      <c r="C31" s="21"/>
      <c r="D31" s="21"/>
      <c r="E31" s="21"/>
    </row>
    <row r="32" spans="1:5" x14ac:dyDescent="0.2">
      <c r="A32" s="21"/>
      <c r="B32" s="21"/>
      <c r="C32" s="21"/>
      <c r="D32" s="21"/>
      <c r="E32" s="21"/>
    </row>
    <row r="33" spans="1:5" x14ac:dyDescent="0.2">
      <c r="A33" s="21"/>
      <c r="B33" s="21"/>
      <c r="C33" s="21"/>
      <c r="D33" s="21"/>
      <c r="E33" s="21"/>
    </row>
    <row r="34" spans="1:5" x14ac:dyDescent="0.2">
      <c r="A34" s="21"/>
      <c r="B34" s="21"/>
      <c r="C34" s="21"/>
      <c r="D34" s="21"/>
      <c r="E34" s="21"/>
    </row>
    <row r="35" spans="1:5" x14ac:dyDescent="0.2">
      <c r="A35" s="21"/>
      <c r="B35" s="21"/>
      <c r="C35" s="21"/>
      <c r="D35" s="21"/>
      <c r="E35" s="21"/>
    </row>
    <row r="36" spans="1:5" x14ac:dyDescent="0.2">
      <c r="A36" s="21"/>
      <c r="B36" s="21"/>
      <c r="C36" s="21"/>
      <c r="D36" s="21"/>
      <c r="E36" s="21"/>
    </row>
    <row r="37" spans="1:5" x14ac:dyDescent="0.2">
      <c r="A37" s="21"/>
      <c r="B37" s="21"/>
      <c r="C37" s="21"/>
      <c r="D37" s="21"/>
      <c r="E37" s="21"/>
    </row>
    <row r="38" spans="1:5" x14ac:dyDescent="0.2">
      <c r="A38" s="21"/>
      <c r="B38" s="21"/>
      <c r="C38" s="21"/>
      <c r="D38" s="21"/>
      <c r="E38" s="21"/>
    </row>
    <row r="39" spans="1:5" x14ac:dyDescent="0.2">
      <c r="A39" s="21"/>
      <c r="B39" s="21"/>
      <c r="C39" s="21"/>
      <c r="D39" s="21"/>
      <c r="E39" s="21"/>
    </row>
    <row r="40" spans="1:5" x14ac:dyDescent="0.2">
      <c r="A40" s="21"/>
      <c r="B40" s="21"/>
      <c r="C40" s="21"/>
      <c r="D40" s="21"/>
      <c r="E40" s="21"/>
    </row>
    <row r="41" spans="1:5" x14ac:dyDescent="0.2">
      <c r="A41" s="21"/>
      <c r="B41" s="21"/>
      <c r="C41" s="21"/>
      <c r="D41" s="21"/>
      <c r="E41" s="21"/>
    </row>
    <row r="42" spans="1:5" x14ac:dyDescent="0.2">
      <c r="A42" s="21"/>
      <c r="B42" s="21"/>
      <c r="C42" s="21"/>
      <c r="D42" s="21"/>
      <c r="E42" s="21"/>
    </row>
    <row r="43" spans="1:5" x14ac:dyDescent="0.2">
      <c r="A43" s="21"/>
      <c r="B43" s="21"/>
      <c r="C43" s="21"/>
      <c r="D43" s="21"/>
      <c r="E43" s="21"/>
    </row>
    <row r="44" spans="1:5" x14ac:dyDescent="0.2">
      <c r="C44" s="21"/>
      <c r="D44" s="21"/>
      <c r="E44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05C7A-0504-A241-8ADC-281FF24C662A}">
  <sheetPr codeName="Sheet6">
    <tabColor rgb="FFD9BF91"/>
  </sheetPr>
  <dimension ref="A1:Z133"/>
  <sheetViews>
    <sheetView showGridLines="0" zoomScale="120" zoomScaleNormal="120" workbookViewId="0">
      <selection activeCell="AA3" sqref="AA3"/>
    </sheetView>
  </sheetViews>
  <sheetFormatPr baseColWidth="10" defaultColWidth="10.83203125" defaultRowHeight="21" x14ac:dyDescent="0.25"/>
  <cols>
    <col min="1" max="1" width="4.1640625" style="55" customWidth="1"/>
    <col min="2" max="2" width="27.33203125" style="54" customWidth="1"/>
    <col min="3" max="3" width="27.33203125" style="55" customWidth="1"/>
    <col min="4" max="4" width="35.83203125" style="55" customWidth="1"/>
    <col min="5" max="5" width="44.6640625" style="55" customWidth="1"/>
    <col min="6" max="6" width="10" style="58" customWidth="1"/>
    <col min="7" max="7" width="10.83203125" style="58"/>
    <col min="8" max="8" width="10.83203125" style="55" customWidth="1"/>
    <col min="9" max="9" width="24.1640625" style="55" customWidth="1"/>
    <col min="10" max="16384" width="10.83203125" style="55"/>
  </cols>
  <sheetData>
    <row r="1" spans="1:26" x14ac:dyDescent="0.25">
      <c r="A1" s="59"/>
      <c r="B1" s="60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ht="26" x14ac:dyDescent="0.3">
      <c r="A2" s="59"/>
      <c r="B2" s="61" t="s">
        <v>242</v>
      </c>
      <c r="C2" s="62"/>
      <c r="D2" s="63"/>
      <c r="E2" s="64"/>
      <c r="F2" s="64"/>
      <c r="G2" s="62"/>
      <c r="H2" s="62"/>
      <c r="I2" s="65" t="str">
        <f ca="1">$B$23&amp;"/"&amp;$C$23</f>
        <v>0/6</v>
      </c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spans="1:26" x14ac:dyDescent="0.25">
      <c r="A3" s="59"/>
      <c r="B3" s="66" t="s">
        <v>243</v>
      </c>
      <c r="C3" s="67"/>
      <c r="D3" s="68"/>
      <c r="E3" s="69"/>
      <c r="F3" s="69"/>
      <c r="G3" s="67"/>
      <c r="H3" s="67"/>
      <c r="I3" s="70">
        <f ca="1">$D$23</f>
        <v>0</v>
      </c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</row>
    <row r="4" spans="1:26" x14ac:dyDescent="0.25">
      <c r="A4" s="59"/>
      <c r="B4" s="71" t="s">
        <v>244</v>
      </c>
      <c r="C4" s="72"/>
      <c r="D4" s="72"/>
      <c r="E4" s="73" t="str">
        <f ca="1">IFERROR(_xlfn.CONCAT("Excel version: ",INFO("release")),"Excel version: Invalid")</f>
        <v>Excel version: 16.100</v>
      </c>
      <c r="F4" s="74" t="str" cm="1">
        <f t="array" aca="1" ref="F4" ca="1">IFERROR(IF(OR(ISERROR(_xlfn.RANDARRAY()), ISERROR(INFO("osversion"))), "Error: Please use Office 2021 desktop version or newer", _xlfn.CONCAT("Operating system: ", INFO("osversion"))),"Error: Please use Office 2021 desktop version or newer")</f>
        <v>Operating system: Macintosh (ARM) Version 26.0.1 (Build 25A362)</v>
      </c>
      <c r="G4" s="74"/>
      <c r="H4" s="72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spans="1:26" ht="24" customHeight="1" x14ac:dyDescent="0.25">
      <c r="A5" s="59"/>
      <c r="B5" s="71"/>
      <c r="C5" s="72"/>
      <c r="D5" s="72"/>
      <c r="E5" s="75"/>
      <c r="F5" s="75"/>
      <c r="G5" s="76"/>
      <c r="H5" s="72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</row>
    <row r="6" spans="1:26" ht="26" customHeight="1" x14ac:dyDescent="0.25">
      <c r="A6" s="59"/>
      <c r="B6" s="60" t="s">
        <v>266</v>
      </c>
      <c r="C6" s="59"/>
      <c r="D6" s="59"/>
      <c r="E6" s="59"/>
      <c r="F6" s="59"/>
      <c r="G6" s="59"/>
      <c r="H6" s="59"/>
      <c r="I6" s="77" t="s">
        <v>245</v>
      </c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</row>
    <row r="7" spans="1:26" ht="24" customHeight="1" x14ac:dyDescent="0.25">
      <c r="A7" s="59"/>
      <c r="B7" s="60" t="s">
        <v>264</v>
      </c>
      <c r="C7" s="59"/>
      <c r="D7" s="59"/>
      <c r="E7" s="59"/>
      <c r="F7" s="59"/>
      <c r="G7" s="59"/>
      <c r="H7" s="59"/>
      <c r="I7" s="78" t="s">
        <v>261</v>
      </c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spans="1:26" ht="29" customHeight="1" x14ac:dyDescent="0.4">
      <c r="A8" s="59"/>
      <c r="B8" s="60" t="s">
        <v>262</v>
      </c>
      <c r="C8" s="79" t="str">
        <f ca="1">IF(OR($E$4="Excel version: Invalid", $F$4="Error: Please use Office 2021 desktop version or newer"), "****Error: Please use Office 2021 desktop version or newer****", "")</f>
        <v/>
      </c>
      <c r="D8" s="80"/>
      <c r="E8" s="59"/>
      <c r="F8" s="59"/>
      <c r="G8" s="59"/>
      <c r="H8" s="59"/>
      <c r="I8" s="81">
        <v>45936</v>
      </c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ht="22" customHeight="1" x14ac:dyDescent="0.25">
      <c r="A9" s="59"/>
      <c r="B9" s="60" t="s">
        <v>263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</row>
    <row r="10" spans="1:26" x14ac:dyDescent="0.25">
      <c r="A10" s="59"/>
      <c r="B10" s="60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23" customHeight="1" thickBot="1" x14ac:dyDescent="0.3">
      <c r="A11" s="59"/>
      <c r="B11" s="82"/>
      <c r="C11" s="83"/>
      <c r="D11" s="83"/>
      <c r="E11" s="83"/>
      <c r="F11" s="83"/>
      <c r="G11" s="83"/>
      <c r="H11" s="83"/>
      <c r="I11" s="84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23" thickTop="1" thickBot="1" x14ac:dyDescent="0.3">
      <c r="A12" s="59"/>
      <c r="B12" s="85" t="s">
        <v>246</v>
      </c>
      <c r="C12" s="59"/>
      <c r="D12" s="59"/>
      <c r="E12" s="59"/>
      <c r="F12" s="86">
        <v>1</v>
      </c>
      <c r="G12" s="86">
        <v>1</v>
      </c>
      <c r="H12" s="87">
        <v>2</v>
      </c>
      <c r="I12" s="88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pans="1:26" ht="22" thickTop="1" x14ac:dyDescent="0.25">
      <c r="A13" s="59"/>
      <c r="B13" s="85"/>
      <c r="C13" s="59"/>
      <c r="D13" s="59"/>
      <c r="E13" s="59"/>
      <c r="F13" s="59"/>
      <c r="G13" s="59"/>
      <c r="H13" s="59"/>
      <c r="I13" s="88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pans="1:26" x14ac:dyDescent="0.25">
      <c r="A14" s="59"/>
      <c r="B14" s="85" t="s">
        <v>247</v>
      </c>
      <c r="C14" s="59"/>
      <c r="D14" s="59"/>
      <c r="E14" s="59"/>
      <c r="F14" s="89"/>
      <c r="G14" s="59"/>
      <c r="H14" s="59"/>
      <c r="I14" s="88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5">
      <c r="A15" s="59"/>
      <c r="B15" s="85"/>
      <c r="C15" s="59"/>
      <c r="D15" s="59"/>
      <c r="E15" s="59"/>
      <c r="F15" s="89"/>
      <c r="G15" s="59"/>
      <c r="H15" s="59"/>
      <c r="I15" s="88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pans="1:26" x14ac:dyDescent="0.25">
      <c r="A16" s="59"/>
      <c r="B16" s="85" t="s">
        <v>248</v>
      </c>
      <c r="C16" s="59"/>
      <c r="D16" s="59"/>
      <c r="E16" s="72"/>
      <c r="F16" s="90">
        <v>5</v>
      </c>
      <c r="G16" s="59"/>
      <c r="H16" s="59"/>
      <c r="I16" s="88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pans="1:26" ht="23" customHeight="1" x14ac:dyDescent="0.25">
      <c r="A17" s="59"/>
      <c r="B17" s="91"/>
      <c r="C17" s="92"/>
      <c r="D17" s="92"/>
      <c r="E17" s="92"/>
      <c r="F17" s="92"/>
      <c r="G17" s="92"/>
      <c r="H17" s="92"/>
      <c r="I17" s="93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spans="1:26" x14ac:dyDescent="0.25">
      <c r="A18" s="59"/>
      <c r="B18" s="60"/>
      <c r="C18" s="59"/>
      <c r="D18" s="59"/>
      <c r="E18" s="11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x14ac:dyDescent="0.25">
      <c r="A19" s="59"/>
      <c r="B19" s="60" t="s">
        <v>249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</row>
    <row r="20" spans="1:26" x14ac:dyDescent="0.25">
      <c r="A20" s="59"/>
      <c r="B20" s="94" t="s">
        <v>250</v>
      </c>
      <c r="C20" s="94" t="s">
        <v>251</v>
      </c>
      <c r="D20" s="94" t="s">
        <v>252</v>
      </c>
      <c r="E20" s="94" t="s">
        <v>253</v>
      </c>
      <c r="F20" s="11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pans="1:26" x14ac:dyDescent="0.25">
      <c r="A21" s="59"/>
      <c r="B21" s="95">
        <f ca="1">IF('Multiple PathwaysSC'!$A$2="","locked",'Multiple PathwaysSC'!$A$2)</f>
        <v>0</v>
      </c>
      <c r="C21" s="95">
        <f>'Multiple PathwaysSC'!$B$2</f>
        <v>6</v>
      </c>
      <c r="D21" s="95" t="s">
        <v>259</v>
      </c>
      <c r="E21" s="95"/>
      <c r="F21" s="100" t="str" cm="1">
        <f t="array" ref="F21">_xlfn.IFS(ROW('Multiple Pathways'!A100)&lt;100,"A row has been deleted",COLUMN('Multiple Pathways'!BB1)&lt;54,"A column has been deleted",ROW('Multiple Pathways'!A100)&gt;100,"A row has been inserted",COLUMN('Multiple Pathways'!BB1)&gt;54,"A column has been inserted",TRUE=TRUE,"")</f>
        <v/>
      </c>
      <c r="G21" s="100"/>
      <c r="H21" s="100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spans="1:26" x14ac:dyDescent="0.25">
      <c r="A22" s="59"/>
      <c r="B22" s="76"/>
      <c r="C22" s="76"/>
      <c r="D22" s="76"/>
      <c r="E22" s="76"/>
      <c r="F22" s="100"/>
      <c r="G22" s="100"/>
      <c r="H22" s="100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spans="1:26" x14ac:dyDescent="0.25">
      <c r="A23" s="59"/>
      <c r="B23" s="96">
        <f ca="1">SUM(B21:B21)</f>
        <v>0</v>
      </c>
      <c r="C23" s="96">
        <f>SUM(C21:C21)</f>
        <v>6</v>
      </c>
      <c r="D23" s="97">
        <f ca="1">IFERROR(ROUNDUP($B$23/$C$23,3),0)</f>
        <v>0</v>
      </c>
      <c r="E23" s="76"/>
      <c r="F23" s="100"/>
      <c r="G23" s="100"/>
      <c r="H23" s="100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spans="1:26" x14ac:dyDescent="0.25">
      <c r="A24" s="59"/>
      <c r="B24" s="76"/>
      <c r="C24" s="76"/>
      <c r="D24" s="76"/>
      <c r="E24" s="76"/>
      <c r="F24" s="100"/>
      <c r="G24" s="100"/>
      <c r="H24" s="100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</row>
    <row r="25" spans="1:26" x14ac:dyDescent="0.25">
      <c r="A25" s="59"/>
      <c r="B25" s="76"/>
      <c r="C25" s="76"/>
      <c r="D25" s="76"/>
      <c r="E25" s="76"/>
      <c r="F25" s="100"/>
      <c r="G25" s="100"/>
      <c r="H25" s="100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</row>
    <row r="26" spans="1:26" x14ac:dyDescent="0.25">
      <c r="A26" s="59"/>
      <c r="B26" s="76"/>
      <c r="C26" s="76"/>
      <c r="D26" s="76"/>
      <c r="E26" s="76"/>
      <c r="F26" s="100"/>
      <c r="G26" s="100"/>
      <c r="H26" s="100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</row>
    <row r="27" spans="1:26" x14ac:dyDescent="0.25">
      <c r="A27" s="59"/>
      <c r="B27" s="71"/>
      <c r="C27" s="98"/>
      <c r="D27" s="98"/>
      <c r="E27" s="98"/>
      <c r="F27" s="100"/>
      <c r="G27" s="100"/>
      <c r="H27" s="100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</row>
    <row r="28" spans="1:26" x14ac:dyDescent="0.25">
      <c r="A28" s="59"/>
      <c r="B28" s="71"/>
      <c r="C28" s="98"/>
      <c r="D28" s="98"/>
      <c r="E28" s="98"/>
      <c r="F28" s="100"/>
      <c r="G28" s="100"/>
      <c r="H28" s="100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</row>
    <row r="29" spans="1:26" x14ac:dyDescent="0.25">
      <c r="A29" s="59"/>
      <c r="B29" s="71"/>
      <c r="C29" s="98"/>
      <c r="D29" s="98"/>
      <c r="E29" s="98"/>
      <c r="F29" s="100"/>
      <c r="G29" s="100"/>
      <c r="H29" s="100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</row>
    <row r="30" spans="1:26" x14ac:dyDescent="0.25">
      <c r="A30" s="59"/>
      <c r="B30" s="71"/>
      <c r="C30" s="98"/>
      <c r="D30" s="98"/>
      <c r="E30" s="98"/>
      <c r="F30" s="100"/>
      <c r="G30" s="100"/>
      <c r="H30" s="100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</row>
    <row r="31" spans="1:26" x14ac:dyDescent="0.25">
      <c r="A31" s="59"/>
      <c r="B31" s="71"/>
      <c r="C31" s="98"/>
      <c r="D31" s="98"/>
      <c r="E31" s="98"/>
      <c r="F31" s="100"/>
      <c r="G31" s="100"/>
      <c r="H31" s="100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</row>
    <row r="32" spans="1:26" x14ac:dyDescent="0.25">
      <c r="A32" s="59"/>
      <c r="B32" s="71"/>
      <c r="C32" s="98"/>
      <c r="D32" s="98"/>
      <c r="E32" s="98"/>
      <c r="F32" s="100"/>
      <c r="G32" s="100"/>
      <c r="H32" s="100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</row>
    <row r="33" spans="1:26" x14ac:dyDescent="0.25">
      <c r="A33" s="59"/>
      <c r="B33" s="71"/>
      <c r="C33" s="98"/>
      <c r="D33" s="98"/>
      <c r="E33" s="98"/>
      <c r="F33" s="100"/>
      <c r="G33" s="100"/>
      <c r="H33" s="100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</row>
    <row r="34" spans="1:26" x14ac:dyDescent="0.25">
      <c r="A34" s="59"/>
      <c r="B34" s="71"/>
      <c r="C34" s="98"/>
      <c r="D34" s="98"/>
      <c r="E34" s="98"/>
      <c r="F34" s="100"/>
      <c r="G34" s="100"/>
      <c r="H34" s="100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</row>
    <row r="35" spans="1:26" x14ac:dyDescent="0.25">
      <c r="A35" s="59"/>
      <c r="B35" s="71" t="s">
        <v>265</v>
      </c>
      <c r="C35" s="98"/>
      <c r="D35" s="98"/>
      <c r="E35" s="98"/>
      <c r="F35" s="100"/>
      <c r="G35" s="100"/>
      <c r="H35" s="100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</row>
    <row r="36" spans="1:26" x14ac:dyDescent="0.25">
      <c r="A36" s="59"/>
      <c r="B36" s="71"/>
      <c r="C36" s="98"/>
      <c r="D36" s="98"/>
      <c r="E36" s="98"/>
      <c r="F36" s="100"/>
      <c r="G36" s="100"/>
      <c r="H36" s="100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</row>
    <row r="37" spans="1:26" x14ac:dyDescent="0.25">
      <c r="A37" s="59"/>
      <c r="B37" s="71"/>
      <c r="C37" s="98"/>
      <c r="D37" s="98"/>
      <c r="E37" s="98"/>
      <c r="F37" s="100"/>
      <c r="G37" s="100"/>
      <c r="H37" s="100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spans="1:26" x14ac:dyDescent="0.25">
      <c r="A38" s="59"/>
      <c r="B38" s="71"/>
      <c r="C38" s="98"/>
      <c r="D38" s="98"/>
      <c r="E38" s="98"/>
      <c r="F38" s="100"/>
      <c r="G38" s="100"/>
      <c r="H38" s="100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</row>
    <row r="39" spans="1:26" x14ac:dyDescent="0.25">
      <c r="A39" s="59"/>
      <c r="B39" s="71"/>
      <c r="C39" s="98"/>
      <c r="D39" s="98"/>
      <c r="E39" s="98"/>
      <c r="F39" s="100"/>
      <c r="G39" s="100"/>
      <c r="H39" s="100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</row>
    <row r="40" spans="1:26" x14ac:dyDescent="0.25">
      <c r="A40" s="59"/>
      <c r="B40" s="71"/>
      <c r="C40" s="98"/>
      <c r="D40" s="98"/>
      <c r="E40" s="98"/>
      <c r="F40" s="100"/>
      <c r="G40" s="100"/>
      <c r="H40" s="100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</row>
    <row r="41" spans="1:26" x14ac:dyDescent="0.25">
      <c r="A41" s="59"/>
      <c r="B41" s="71"/>
      <c r="C41" s="98"/>
      <c r="D41" s="98"/>
      <c r="E41" s="98"/>
      <c r="F41" s="100"/>
      <c r="G41" s="100"/>
      <c r="H41" s="100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</row>
    <row r="42" spans="1:26" x14ac:dyDescent="0.25">
      <c r="A42" s="59"/>
      <c r="B42" s="71"/>
      <c r="C42" s="98"/>
      <c r="D42" s="98"/>
      <c r="E42" s="98"/>
      <c r="F42" s="100"/>
      <c r="G42" s="100"/>
      <c r="H42" s="100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</row>
    <row r="43" spans="1:26" x14ac:dyDescent="0.25">
      <c r="A43" s="59"/>
      <c r="B43" s="71"/>
      <c r="C43" s="98"/>
      <c r="D43" s="98"/>
      <c r="E43" s="98"/>
      <c r="F43" s="100"/>
      <c r="G43" s="100"/>
      <c r="H43" s="100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</row>
    <row r="44" spans="1:26" x14ac:dyDescent="0.25">
      <c r="A44" s="59"/>
      <c r="B44" s="71"/>
      <c r="C44" s="98"/>
      <c r="D44" s="98"/>
      <c r="E44" s="98"/>
      <c r="F44" s="100"/>
      <c r="G44" s="100"/>
      <c r="H44" s="100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</row>
    <row r="45" spans="1:26" x14ac:dyDescent="0.25">
      <c r="A45" s="59"/>
      <c r="B45" s="71"/>
      <c r="C45" s="98"/>
      <c r="D45" s="98"/>
      <c r="E45" s="98"/>
      <c r="F45" s="100"/>
      <c r="G45" s="100"/>
      <c r="H45" s="100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</row>
    <row r="46" spans="1:26" x14ac:dyDescent="0.25">
      <c r="A46" s="59"/>
      <c r="B46" s="71"/>
      <c r="C46" s="98"/>
      <c r="D46" s="98"/>
      <c r="E46" s="98"/>
      <c r="F46" s="100"/>
      <c r="G46" s="100"/>
      <c r="H46" s="100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</row>
    <row r="47" spans="1:26" x14ac:dyDescent="0.25">
      <c r="A47" s="59"/>
      <c r="B47" s="71"/>
      <c r="C47" s="98"/>
      <c r="D47" s="98"/>
      <c r="E47" s="98"/>
      <c r="F47" s="100"/>
      <c r="G47" s="100"/>
      <c r="H47" s="100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</row>
    <row r="48" spans="1:26" x14ac:dyDescent="0.25">
      <c r="A48" s="59"/>
      <c r="B48" s="71"/>
      <c r="C48" s="98"/>
      <c r="D48" s="98"/>
      <c r="E48" s="98"/>
      <c r="F48" s="100"/>
      <c r="G48" s="100"/>
      <c r="H48" s="100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</row>
    <row r="49" spans="1:26" x14ac:dyDescent="0.25">
      <c r="A49" s="59"/>
      <c r="B49" s="71"/>
      <c r="C49" s="98"/>
      <c r="D49" s="98"/>
      <c r="E49" s="98"/>
      <c r="F49" s="100"/>
      <c r="G49" s="100"/>
      <c r="H49" s="100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</row>
    <row r="50" spans="1:26" x14ac:dyDescent="0.25">
      <c r="A50" s="59"/>
      <c r="B50" s="71"/>
      <c r="C50" s="98"/>
      <c r="D50" s="98"/>
      <c r="E50" s="98"/>
      <c r="F50" s="100"/>
      <c r="G50" s="100"/>
      <c r="H50" s="100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spans="1:26" x14ac:dyDescent="0.25">
      <c r="B51" s="56"/>
      <c r="C51" s="57"/>
      <c r="D51" s="57"/>
      <c r="E51" s="57"/>
      <c r="F51" s="99"/>
      <c r="G51" s="99"/>
      <c r="H51" s="99"/>
    </row>
    <row r="52" spans="1:26" x14ac:dyDescent="0.25">
      <c r="B52" s="56"/>
      <c r="C52" s="57"/>
      <c r="D52" s="57"/>
      <c r="E52" s="57"/>
      <c r="F52" s="99"/>
      <c r="G52" s="99"/>
      <c r="H52" s="99"/>
    </row>
    <row r="53" spans="1:26" x14ac:dyDescent="0.25">
      <c r="B53" s="56"/>
      <c r="C53" s="57"/>
      <c r="D53" s="57"/>
      <c r="E53" s="57"/>
      <c r="F53" s="99"/>
      <c r="G53" s="99"/>
      <c r="H53" s="99"/>
    </row>
    <row r="54" spans="1:26" x14ac:dyDescent="0.25">
      <c r="B54" s="56"/>
      <c r="C54" s="57"/>
      <c r="D54" s="57"/>
      <c r="E54" s="57"/>
      <c r="F54" s="99"/>
      <c r="G54" s="99"/>
      <c r="H54" s="99"/>
    </row>
    <row r="55" spans="1:26" x14ac:dyDescent="0.25">
      <c r="B55" s="56"/>
      <c r="C55" s="57"/>
      <c r="D55" s="57"/>
      <c r="E55" s="57"/>
      <c r="F55" s="99"/>
      <c r="G55" s="99"/>
      <c r="H55" s="99"/>
    </row>
    <row r="56" spans="1:26" x14ac:dyDescent="0.25">
      <c r="B56" s="56"/>
      <c r="C56" s="57"/>
      <c r="D56" s="57"/>
      <c r="E56" s="57"/>
      <c r="F56" s="99"/>
      <c r="G56" s="99"/>
      <c r="H56" s="99"/>
    </row>
    <row r="57" spans="1:26" x14ac:dyDescent="0.25">
      <c r="B57" s="56"/>
      <c r="C57" s="57"/>
      <c r="D57" s="57"/>
      <c r="E57" s="57"/>
      <c r="F57" s="99"/>
      <c r="G57" s="99"/>
      <c r="H57" s="99"/>
    </row>
    <row r="58" spans="1:26" x14ac:dyDescent="0.25">
      <c r="B58" s="56"/>
      <c r="C58" s="57"/>
      <c r="D58" s="57"/>
      <c r="E58" s="57"/>
      <c r="F58" s="99"/>
      <c r="G58" s="99"/>
      <c r="H58" s="99"/>
    </row>
    <row r="59" spans="1:26" x14ac:dyDescent="0.25">
      <c r="B59" s="56"/>
      <c r="C59" s="57"/>
      <c r="D59" s="57"/>
      <c r="E59" s="57"/>
      <c r="F59" s="99"/>
      <c r="G59" s="99"/>
      <c r="H59" s="99"/>
    </row>
    <row r="60" spans="1:26" x14ac:dyDescent="0.25">
      <c r="B60" s="56"/>
      <c r="C60" s="57"/>
      <c r="D60" s="57"/>
      <c r="E60" s="57"/>
      <c r="F60" s="99"/>
      <c r="G60" s="99"/>
      <c r="H60" s="99"/>
    </row>
    <row r="61" spans="1:26" x14ac:dyDescent="0.25">
      <c r="B61" s="56"/>
      <c r="C61" s="57"/>
      <c r="D61" s="57"/>
      <c r="E61" s="57"/>
      <c r="F61" s="99"/>
      <c r="G61" s="99"/>
      <c r="H61" s="99"/>
    </row>
    <row r="62" spans="1:26" x14ac:dyDescent="0.25">
      <c r="B62" s="56"/>
      <c r="C62" s="57"/>
      <c r="D62" s="57"/>
      <c r="E62" s="57"/>
      <c r="F62" s="99"/>
      <c r="G62" s="99"/>
      <c r="H62" s="99"/>
    </row>
    <row r="63" spans="1:26" x14ac:dyDescent="0.25">
      <c r="B63" s="56"/>
      <c r="C63" s="57"/>
      <c r="D63" s="57"/>
      <c r="E63" s="57"/>
      <c r="F63" s="99"/>
      <c r="G63" s="99"/>
      <c r="H63" s="99"/>
    </row>
    <row r="64" spans="1:26" x14ac:dyDescent="0.25">
      <c r="B64" s="56"/>
      <c r="C64" s="57"/>
      <c r="D64" s="57"/>
      <c r="E64" s="57"/>
      <c r="F64" s="99"/>
      <c r="G64" s="99"/>
      <c r="H64" s="99"/>
    </row>
    <row r="65" spans="2:8" x14ac:dyDescent="0.25">
      <c r="B65" s="56"/>
      <c r="C65" s="57"/>
      <c r="D65" s="57"/>
      <c r="E65" s="57"/>
      <c r="F65" s="99"/>
      <c r="G65" s="99"/>
      <c r="H65" s="99"/>
    </row>
    <row r="66" spans="2:8" x14ac:dyDescent="0.25">
      <c r="B66" s="56"/>
      <c r="C66" s="57"/>
      <c r="D66" s="57"/>
      <c r="E66" s="57"/>
      <c r="F66" s="99"/>
      <c r="G66" s="99"/>
      <c r="H66" s="99"/>
    </row>
    <row r="67" spans="2:8" x14ac:dyDescent="0.25">
      <c r="B67" s="56"/>
      <c r="C67" s="57"/>
      <c r="D67" s="57"/>
      <c r="E67" s="57"/>
      <c r="F67" s="99"/>
      <c r="G67" s="99"/>
      <c r="H67" s="99"/>
    </row>
    <row r="68" spans="2:8" x14ac:dyDescent="0.25">
      <c r="B68" s="56"/>
      <c r="C68" s="57"/>
      <c r="D68" s="57"/>
      <c r="E68" s="57"/>
      <c r="F68" s="99"/>
      <c r="G68" s="99"/>
      <c r="H68" s="99"/>
    </row>
    <row r="69" spans="2:8" x14ac:dyDescent="0.25">
      <c r="B69" s="56"/>
      <c r="C69" s="57"/>
      <c r="D69" s="57"/>
      <c r="E69" s="57"/>
      <c r="F69" s="99"/>
      <c r="G69" s="99"/>
      <c r="H69" s="99"/>
    </row>
    <row r="70" spans="2:8" x14ac:dyDescent="0.25">
      <c r="B70" s="56"/>
      <c r="C70" s="57"/>
      <c r="D70" s="57"/>
      <c r="E70" s="57"/>
      <c r="F70" s="99"/>
      <c r="G70" s="99"/>
      <c r="H70" s="99"/>
    </row>
    <row r="71" spans="2:8" x14ac:dyDescent="0.25">
      <c r="B71" s="56"/>
      <c r="C71" s="57"/>
      <c r="D71" s="57"/>
      <c r="E71" s="57"/>
      <c r="F71" s="99"/>
      <c r="G71" s="99"/>
      <c r="H71" s="99"/>
    </row>
    <row r="72" spans="2:8" x14ac:dyDescent="0.25">
      <c r="B72" s="56"/>
      <c r="C72" s="57"/>
      <c r="D72" s="57"/>
      <c r="E72" s="57"/>
      <c r="F72" s="99"/>
      <c r="G72" s="99"/>
      <c r="H72" s="99"/>
    </row>
    <row r="73" spans="2:8" x14ac:dyDescent="0.25">
      <c r="B73" s="56"/>
      <c r="C73" s="57"/>
      <c r="D73" s="57"/>
      <c r="E73" s="57"/>
      <c r="F73" s="99"/>
      <c r="G73" s="99"/>
      <c r="H73" s="99"/>
    </row>
    <row r="74" spans="2:8" x14ac:dyDescent="0.25">
      <c r="B74" s="56"/>
      <c r="C74" s="57"/>
      <c r="D74" s="57"/>
      <c r="E74" s="57"/>
      <c r="F74" s="99"/>
      <c r="G74" s="99"/>
      <c r="H74" s="99"/>
    </row>
    <row r="75" spans="2:8" x14ac:dyDescent="0.25">
      <c r="B75" s="56"/>
      <c r="C75" s="57"/>
      <c r="D75" s="57"/>
      <c r="E75" s="57"/>
      <c r="F75" s="99"/>
      <c r="G75" s="99"/>
      <c r="H75" s="99"/>
    </row>
    <row r="76" spans="2:8" x14ac:dyDescent="0.25">
      <c r="B76" s="56"/>
      <c r="C76" s="57"/>
      <c r="D76" s="57"/>
      <c r="E76" s="57"/>
      <c r="F76" s="99"/>
      <c r="G76" s="99"/>
      <c r="H76" s="99"/>
    </row>
    <row r="77" spans="2:8" x14ac:dyDescent="0.25">
      <c r="B77" s="56"/>
      <c r="C77" s="57"/>
      <c r="D77" s="57"/>
      <c r="E77" s="57"/>
      <c r="F77" s="99"/>
      <c r="G77" s="99"/>
      <c r="H77" s="99"/>
    </row>
    <row r="78" spans="2:8" x14ac:dyDescent="0.25">
      <c r="B78" s="56"/>
      <c r="C78" s="57"/>
      <c r="D78" s="57"/>
      <c r="E78" s="57"/>
      <c r="F78" s="99"/>
      <c r="G78" s="99"/>
      <c r="H78" s="99"/>
    </row>
    <row r="79" spans="2:8" x14ac:dyDescent="0.25">
      <c r="B79" s="56"/>
      <c r="C79" s="57"/>
      <c r="D79" s="57"/>
      <c r="E79" s="57"/>
      <c r="F79" s="99"/>
      <c r="G79" s="99"/>
      <c r="H79" s="99"/>
    </row>
    <row r="80" spans="2:8" x14ac:dyDescent="0.25">
      <c r="B80" s="56"/>
      <c r="C80" s="57"/>
      <c r="D80" s="57"/>
      <c r="E80" s="57"/>
      <c r="F80" s="99"/>
      <c r="G80" s="99"/>
      <c r="H80" s="99"/>
    </row>
    <row r="81" spans="2:8" x14ac:dyDescent="0.25">
      <c r="B81" s="56"/>
      <c r="C81" s="57"/>
      <c r="D81" s="57"/>
      <c r="E81" s="57"/>
      <c r="F81" s="99"/>
      <c r="G81" s="99"/>
      <c r="H81" s="99"/>
    </row>
    <row r="82" spans="2:8" x14ac:dyDescent="0.25">
      <c r="B82" s="56"/>
      <c r="C82" s="57"/>
      <c r="D82" s="57"/>
      <c r="E82" s="57"/>
      <c r="F82" s="99"/>
      <c r="G82" s="99"/>
      <c r="H82" s="99"/>
    </row>
    <row r="83" spans="2:8" x14ac:dyDescent="0.25">
      <c r="B83" s="56"/>
      <c r="C83" s="57"/>
      <c r="D83" s="57"/>
      <c r="E83" s="57"/>
      <c r="F83" s="99"/>
      <c r="G83" s="99"/>
      <c r="H83" s="99"/>
    </row>
    <row r="84" spans="2:8" x14ac:dyDescent="0.25">
      <c r="B84" s="56"/>
      <c r="C84" s="57"/>
      <c r="D84" s="57"/>
      <c r="E84" s="57"/>
      <c r="F84" s="99"/>
      <c r="G84" s="99"/>
      <c r="H84" s="99"/>
    </row>
    <row r="85" spans="2:8" x14ac:dyDescent="0.25">
      <c r="B85" s="56"/>
      <c r="C85" s="57"/>
      <c r="D85" s="57"/>
      <c r="E85" s="57"/>
      <c r="F85" s="99"/>
      <c r="G85" s="99"/>
      <c r="H85" s="99"/>
    </row>
    <row r="86" spans="2:8" x14ac:dyDescent="0.25">
      <c r="B86" s="56"/>
      <c r="C86" s="57"/>
      <c r="D86" s="57"/>
      <c r="E86" s="57"/>
      <c r="F86" s="99"/>
      <c r="G86" s="99"/>
      <c r="H86" s="99"/>
    </row>
    <row r="87" spans="2:8" x14ac:dyDescent="0.25">
      <c r="B87" s="56"/>
      <c r="C87" s="57"/>
      <c r="D87" s="57"/>
      <c r="E87" s="57"/>
      <c r="F87" s="99"/>
      <c r="G87" s="99"/>
      <c r="H87" s="99"/>
    </row>
    <row r="88" spans="2:8" x14ac:dyDescent="0.25">
      <c r="B88" s="56"/>
      <c r="C88" s="57"/>
      <c r="D88" s="57"/>
      <c r="E88" s="57"/>
      <c r="F88" s="99"/>
      <c r="G88" s="99"/>
      <c r="H88" s="99"/>
    </row>
    <row r="89" spans="2:8" x14ac:dyDescent="0.25">
      <c r="B89" s="56"/>
      <c r="C89" s="57"/>
      <c r="D89" s="57"/>
      <c r="E89" s="57"/>
      <c r="F89" s="99"/>
      <c r="G89" s="99"/>
      <c r="H89" s="99"/>
    </row>
    <row r="90" spans="2:8" x14ac:dyDescent="0.25">
      <c r="B90" s="56"/>
      <c r="C90" s="57"/>
      <c r="D90" s="57"/>
      <c r="E90" s="57"/>
      <c r="F90" s="99"/>
      <c r="G90" s="99"/>
      <c r="H90" s="99"/>
    </row>
    <row r="91" spans="2:8" x14ac:dyDescent="0.25">
      <c r="B91" s="56"/>
      <c r="C91" s="57"/>
      <c r="D91" s="57"/>
      <c r="E91" s="57"/>
      <c r="F91" s="99"/>
      <c r="G91" s="99"/>
      <c r="H91" s="99"/>
    </row>
    <row r="92" spans="2:8" x14ac:dyDescent="0.25">
      <c r="B92" s="56"/>
      <c r="C92" s="57"/>
      <c r="D92" s="57"/>
      <c r="E92" s="57"/>
      <c r="F92" s="99"/>
      <c r="G92" s="99"/>
      <c r="H92" s="99"/>
    </row>
    <row r="93" spans="2:8" x14ac:dyDescent="0.25">
      <c r="B93" s="56"/>
      <c r="C93" s="57"/>
      <c r="D93" s="57"/>
      <c r="E93" s="57"/>
      <c r="F93" s="99"/>
      <c r="G93" s="99"/>
      <c r="H93" s="99"/>
    </row>
    <row r="94" spans="2:8" x14ac:dyDescent="0.25">
      <c r="B94" s="56"/>
      <c r="C94" s="57"/>
      <c r="D94" s="57"/>
      <c r="E94" s="57"/>
      <c r="F94" s="99"/>
      <c r="G94" s="99"/>
      <c r="H94" s="99"/>
    </row>
    <row r="95" spans="2:8" x14ac:dyDescent="0.25">
      <c r="B95" s="56"/>
      <c r="C95" s="57"/>
      <c r="D95" s="57"/>
      <c r="E95" s="57"/>
      <c r="F95" s="99"/>
      <c r="G95" s="99"/>
      <c r="H95" s="99"/>
    </row>
    <row r="96" spans="2:8" x14ac:dyDescent="0.25">
      <c r="B96" s="56"/>
      <c r="C96" s="57"/>
      <c r="D96" s="57"/>
      <c r="E96" s="57"/>
      <c r="F96" s="99"/>
      <c r="G96" s="99"/>
      <c r="H96" s="99"/>
    </row>
    <row r="97" spans="2:8" x14ac:dyDescent="0.25">
      <c r="B97" s="56"/>
      <c r="C97" s="57"/>
      <c r="D97" s="57"/>
      <c r="E97" s="57"/>
      <c r="F97" s="99"/>
      <c r="G97" s="99"/>
      <c r="H97" s="99"/>
    </row>
    <row r="98" spans="2:8" x14ac:dyDescent="0.25">
      <c r="B98" s="56"/>
      <c r="C98" s="57"/>
      <c r="D98" s="57"/>
      <c r="E98" s="57"/>
      <c r="F98" s="99"/>
      <c r="G98" s="99"/>
      <c r="H98" s="99"/>
    </row>
    <row r="99" spans="2:8" x14ac:dyDescent="0.25">
      <c r="B99" s="56"/>
      <c r="C99" s="57"/>
      <c r="D99" s="57"/>
      <c r="E99" s="57"/>
      <c r="F99" s="99"/>
      <c r="G99" s="99"/>
      <c r="H99" s="99"/>
    </row>
    <row r="100" spans="2:8" x14ac:dyDescent="0.25">
      <c r="B100" s="56"/>
      <c r="C100" s="57"/>
      <c r="D100" s="57"/>
      <c r="E100" s="57"/>
      <c r="F100" s="99"/>
      <c r="G100" s="99"/>
      <c r="H100" s="99"/>
    </row>
    <row r="101" spans="2:8" x14ac:dyDescent="0.25">
      <c r="B101" s="56"/>
      <c r="C101" s="57"/>
      <c r="D101" s="57"/>
      <c r="E101" s="57"/>
      <c r="F101" s="99"/>
      <c r="G101" s="99"/>
      <c r="H101" s="99"/>
    </row>
    <row r="102" spans="2:8" x14ac:dyDescent="0.25">
      <c r="B102" s="56"/>
      <c r="C102" s="57"/>
      <c r="D102" s="57"/>
      <c r="E102" s="57"/>
      <c r="F102" s="99"/>
      <c r="G102" s="99"/>
      <c r="H102" s="99"/>
    </row>
    <row r="103" spans="2:8" x14ac:dyDescent="0.25">
      <c r="B103" s="56"/>
      <c r="C103" s="57"/>
      <c r="D103" s="57"/>
      <c r="E103" s="57"/>
      <c r="F103" s="99"/>
      <c r="G103" s="99"/>
      <c r="H103" s="99"/>
    </row>
    <row r="104" spans="2:8" x14ac:dyDescent="0.25">
      <c r="B104" s="56"/>
      <c r="C104" s="57"/>
      <c r="D104" s="57"/>
      <c r="E104" s="57"/>
      <c r="F104" s="99"/>
      <c r="G104" s="99"/>
      <c r="H104" s="99"/>
    </row>
    <row r="105" spans="2:8" x14ac:dyDescent="0.25">
      <c r="B105" s="56"/>
      <c r="C105" s="57"/>
      <c r="D105" s="57"/>
      <c r="E105" s="57"/>
      <c r="F105" s="99"/>
      <c r="G105" s="99"/>
      <c r="H105" s="99"/>
    </row>
    <row r="106" spans="2:8" x14ac:dyDescent="0.25">
      <c r="B106" s="56"/>
      <c r="C106" s="57"/>
      <c r="D106" s="57"/>
      <c r="E106" s="57"/>
      <c r="F106" s="99"/>
      <c r="G106" s="99"/>
      <c r="H106" s="99"/>
    </row>
    <row r="107" spans="2:8" x14ac:dyDescent="0.25">
      <c r="B107" s="56"/>
      <c r="C107" s="57"/>
      <c r="D107" s="57"/>
      <c r="E107" s="57"/>
      <c r="F107" s="99"/>
      <c r="G107" s="99"/>
      <c r="H107" s="99"/>
    </row>
    <row r="108" spans="2:8" x14ac:dyDescent="0.25">
      <c r="B108" s="56"/>
      <c r="C108" s="57"/>
      <c r="D108" s="57"/>
      <c r="E108" s="57"/>
      <c r="F108" s="99"/>
      <c r="G108" s="99"/>
      <c r="H108" s="99"/>
    </row>
    <row r="109" spans="2:8" x14ac:dyDescent="0.25">
      <c r="B109" s="56"/>
      <c r="C109" s="57"/>
      <c r="D109" s="57"/>
      <c r="E109" s="57"/>
      <c r="F109" s="99"/>
      <c r="G109" s="99"/>
      <c r="H109" s="99"/>
    </row>
    <row r="110" spans="2:8" x14ac:dyDescent="0.25">
      <c r="B110" s="56"/>
      <c r="C110" s="57"/>
      <c r="D110" s="57"/>
      <c r="E110" s="57"/>
      <c r="F110" s="99"/>
      <c r="G110" s="99"/>
      <c r="H110" s="99"/>
    </row>
    <row r="111" spans="2:8" x14ac:dyDescent="0.25">
      <c r="B111" s="56"/>
      <c r="C111" s="57"/>
      <c r="D111" s="57"/>
      <c r="E111" s="57"/>
      <c r="F111" s="99"/>
      <c r="G111" s="99"/>
      <c r="H111" s="99"/>
    </row>
    <row r="112" spans="2:8" x14ac:dyDescent="0.25">
      <c r="B112" s="56"/>
      <c r="C112" s="57"/>
      <c r="D112" s="57"/>
      <c r="E112" s="57"/>
      <c r="F112" s="99"/>
      <c r="G112" s="99"/>
      <c r="H112" s="99"/>
    </row>
    <row r="113" spans="2:8" x14ac:dyDescent="0.25">
      <c r="B113" s="56"/>
      <c r="C113" s="57"/>
      <c r="D113" s="57"/>
      <c r="E113" s="57"/>
      <c r="F113" s="99"/>
      <c r="G113" s="99"/>
      <c r="H113" s="99"/>
    </row>
    <row r="114" spans="2:8" x14ac:dyDescent="0.25">
      <c r="B114" s="56"/>
      <c r="C114" s="57"/>
      <c r="D114" s="57"/>
      <c r="E114" s="57"/>
      <c r="F114" s="99"/>
      <c r="G114" s="99"/>
      <c r="H114" s="99"/>
    </row>
    <row r="115" spans="2:8" x14ac:dyDescent="0.25">
      <c r="B115" s="56"/>
      <c r="C115" s="57"/>
      <c r="D115" s="57"/>
      <c r="E115" s="57"/>
      <c r="F115" s="99"/>
      <c r="G115" s="99"/>
      <c r="H115" s="99"/>
    </row>
    <row r="116" spans="2:8" x14ac:dyDescent="0.25">
      <c r="B116" s="56"/>
      <c r="C116" s="57"/>
      <c r="D116" s="57"/>
      <c r="E116" s="57"/>
      <c r="F116" s="99"/>
      <c r="G116" s="99"/>
      <c r="H116" s="99"/>
    </row>
    <row r="117" spans="2:8" x14ac:dyDescent="0.25">
      <c r="B117" s="56"/>
      <c r="C117" s="57"/>
      <c r="D117" s="57"/>
      <c r="E117" s="57"/>
      <c r="F117" s="99"/>
      <c r="G117" s="99"/>
      <c r="H117" s="99"/>
    </row>
    <row r="118" spans="2:8" x14ac:dyDescent="0.25">
      <c r="B118" s="56"/>
      <c r="C118" s="57"/>
      <c r="D118" s="57"/>
      <c r="E118" s="57"/>
      <c r="F118" s="99"/>
      <c r="G118" s="99"/>
      <c r="H118" s="99"/>
    </row>
    <row r="119" spans="2:8" x14ac:dyDescent="0.25">
      <c r="B119" s="56"/>
      <c r="C119" s="57"/>
      <c r="D119" s="57"/>
      <c r="E119" s="57"/>
      <c r="F119" s="99"/>
      <c r="G119" s="99"/>
      <c r="H119" s="99"/>
    </row>
    <row r="120" spans="2:8" x14ac:dyDescent="0.25">
      <c r="B120" s="56"/>
      <c r="C120" s="57"/>
      <c r="D120" s="57"/>
      <c r="E120" s="57"/>
      <c r="F120" s="99"/>
      <c r="G120" s="99"/>
      <c r="H120" s="99"/>
    </row>
    <row r="121" spans="2:8" x14ac:dyDescent="0.25">
      <c r="B121" s="56"/>
      <c r="C121" s="57"/>
      <c r="D121" s="57"/>
      <c r="E121" s="57"/>
      <c r="F121" s="99"/>
      <c r="G121" s="99"/>
      <c r="H121" s="99"/>
    </row>
    <row r="122" spans="2:8" x14ac:dyDescent="0.25">
      <c r="B122" s="56"/>
      <c r="C122" s="57"/>
      <c r="D122" s="57"/>
      <c r="E122" s="57"/>
      <c r="F122" s="99"/>
      <c r="G122" s="99"/>
      <c r="H122" s="99"/>
    </row>
    <row r="123" spans="2:8" x14ac:dyDescent="0.25">
      <c r="B123" s="56"/>
      <c r="C123" s="57"/>
      <c r="D123" s="57"/>
      <c r="E123" s="57"/>
      <c r="F123" s="99"/>
      <c r="G123" s="99"/>
      <c r="H123" s="99"/>
    </row>
    <row r="124" spans="2:8" x14ac:dyDescent="0.25">
      <c r="B124" s="56"/>
      <c r="C124" s="57"/>
      <c r="D124" s="57"/>
      <c r="E124" s="57"/>
      <c r="F124" s="99"/>
      <c r="G124" s="99"/>
      <c r="H124" s="99"/>
    </row>
    <row r="125" spans="2:8" x14ac:dyDescent="0.25">
      <c r="B125" s="56"/>
      <c r="C125" s="57"/>
      <c r="D125" s="57"/>
      <c r="E125" s="57"/>
      <c r="F125" s="99"/>
      <c r="G125" s="99"/>
      <c r="H125" s="99"/>
    </row>
    <row r="126" spans="2:8" x14ac:dyDescent="0.25">
      <c r="B126" s="56"/>
      <c r="C126" s="57"/>
      <c r="D126" s="57"/>
      <c r="E126" s="57"/>
      <c r="F126" s="99"/>
      <c r="G126" s="99"/>
      <c r="H126" s="99"/>
    </row>
    <row r="127" spans="2:8" x14ac:dyDescent="0.25">
      <c r="B127" s="56"/>
      <c r="C127" s="57"/>
      <c r="D127" s="57"/>
      <c r="E127" s="57"/>
      <c r="F127" s="99"/>
      <c r="G127" s="99"/>
      <c r="H127" s="99"/>
    </row>
    <row r="128" spans="2:8" x14ac:dyDescent="0.25">
      <c r="B128" s="56"/>
      <c r="C128" s="57"/>
      <c r="D128" s="57"/>
      <c r="E128" s="57"/>
      <c r="F128" s="99"/>
      <c r="G128" s="99"/>
      <c r="H128" s="99"/>
    </row>
    <row r="129" spans="2:8" x14ac:dyDescent="0.25">
      <c r="B129" s="56"/>
      <c r="C129" s="57"/>
      <c r="D129" s="57"/>
      <c r="E129" s="57"/>
      <c r="F129" s="99"/>
      <c r="G129" s="99"/>
      <c r="H129" s="99"/>
    </row>
    <row r="130" spans="2:8" x14ac:dyDescent="0.25">
      <c r="B130" s="56"/>
      <c r="C130" s="57"/>
      <c r="D130" s="57"/>
      <c r="E130" s="57"/>
      <c r="F130" s="99"/>
      <c r="G130" s="99"/>
      <c r="H130" s="99"/>
    </row>
    <row r="131" spans="2:8" x14ac:dyDescent="0.25">
      <c r="B131" s="56"/>
      <c r="C131" s="57"/>
      <c r="D131" s="57"/>
      <c r="E131" s="57"/>
    </row>
    <row r="132" spans="2:8" x14ac:dyDescent="0.25">
      <c r="B132" s="56"/>
      <c r="C132" s="57"/>
      <c r="D132" s="57"/>
      <c r="E132" s="57"/>
    </row>
    <row r="133" spans="2:8" x14ac:dyDescent="0.25">
      <c r="B133" s="56"/>
      <c r="C133" s="57"/>
      <c r="D133" s="57"/>
      <c r="E133" s="57"/>
    </row>
  </sheetData>
  <sheetProtection algorithmName="SHA-512" hashValue="lwgwIvKBTQUmIWx2Xdy6llgI/vl7XwOVIR2QacyQuVKJxFinOMeFZpDksZ37b/9Ehpsq27FEY5DznizcPi+JXA==" saltValue="CI1l0BA6U6j8pTCGHMChdA==" spinCount="100000" sheet="1" objects="1" scenarios="1" selectLockedCells="1"/>
  <mergeCells count="110">
    <mergeCell ref="F27:H27"/>
    <mergeCell ref="F28:H28"/>
    <mergeCell ref="F29:H29"/>
    <mergeCell ref="F30:H30"/>
    <mergeCell ref="F31:H31"/>
    <mergeCell ref="F32:H32"/>
    <mergeCell ref="F21:H21"/>
    <mergeCell ref="F22:H22"/>
    <mergeCell ref="F23:H23"/>
    <mergeCell ref="F24:H24"/>
    <mergeCell ref="F25:H25"/>
    <mergeCell ref="F26:H26"/>
    <mergeCell ref="F39:H39"/>
    <mergeCell ref="F40:H40"/>
    <mergeCell ref="F41:H41"/>
    <mergeCell ref="F42:H42"/>
    <mergeCell ref="F43:H43"/>
    <mergeCell ref="F44:H44"/>
    <mergeCell ref="F33:H33"/>
    <mergeCell ref="F34:H34"/>
    <mergeCell ref="F35:H35"/>
    <mergeCell ref="F36:H36"/>
    <mergeCell ref="F37:H37"/>
    <mergeCell ref="F38:H38"/>
    <mergeCell ref="F51:H51"/>
    <mergeCell ref="F52:H52"/>
    <mergeCell ref="F53:H53"/>
    <mergeCell ref="F54:H54"/>
    <mergeCell ref="F55:H55"/>
    <mergeCell ref="F56:H56"/>
    <mergeCell ref="F45:H45"/>
    <mergeCell ref="F46:H46"/>
    <mergeCell ref="F47:H47"/>
    <mergeCell ref="F48:H48"/>
    <mergeCell ref="F49:H49"/>
    <mergeCell ref="F50:H50"/>
    <mergeCell ref="F63:H63"/>
    <mergeCell ref="F64:H64"/>
    <mergeCell ref="F65:H65"/>
    <mergeCell ref="F66:H66"/>
    <mergeCell ref="F67:H67"/>
    <mergeCell ref="F68:H68"/>
    <mergeCell ref="F57:H57"/>
    <mergeCell ref="F58:H58"/>
    <mergeCell ref="F59:H59"/>
    <mergeCell ref="F60:H60"/>
    <mergeCell ref="F61:H61"/>
    <mergeCell ref="F62:H62"/>
    <mergeCell ref="F75:H75"/>
    <mergeCell ref="F76:H76"/>
    <mergeCell ref="F77:H77"/>
    <mergeCell ref="F78:H78"/>
    <mergeCell ref="F79:H79"/>
    <mergeCell ref="F80:H80"/>
    <mergeCell ref="F69:H69"/>
    <mergeCell ref="F70:H70"/>
    <mergeCell ref="F71:H71"/>
    <mergeCell ref="F72:H72"/>
    <mergeCell ref="F73:H73"/>
    <mergeCell ref="F74:H74"/>
    <mergeCell ref="F87:H87"/>
    <mergeCell ref="F88:H88"/>
    <mergeCell ref="F89:H89"/>
    <mergeCell ref="F90:H90"/>
    <mergeCell ref="F91:H91"/>
    <mergeCell ref="F92:H92"/>
    <mergeCell ref="F81:H81"/>
    <mergeCell ref="F82:H82"/>
    <mergeCell ref="F83:H83"/>
    <mergeCell ref="F84:H84"/>
    <mergeCell ref="F85:H85"/>
    <mergeCell ref="F86:H86"/>
    <mergeCell ref="F99:H99"/>
    <mergeCell ref="F100:H100"/>
    <mergeCell ref="F101:H101"/>
    <mergeCell ref="F102:H102"/>
    <mergeCell ref="F103:H103"/>
    <mergeCell ref="F104:H104"/>
    <mergeCell ref="F93:H93"/>
    <mergeCell ref="F94:H94"/>
    <mergeCell ref="F95:H95"/>
    <mergeCell ref="F96:H96"/>
    <mergeCell ref="F97:H97"/>
    <mergeCell ref="F98:H98"/>
    <mergeCell ref="F111:H111"/>
    <mergeCell ref="F112:H112"/>
    <mergeCell ref="F113:H113"/>
    <mergeCell ref="F114:H114"/>
    <mergeCell ref="F115:H115"/>
    <mergeCell ref="F116:H116"/>
    <mergeCell ref="F105:H105"/>
    <mergeCell ref="F106:H106"/>
    <mergeCell ref="F107:H107"/>
    <mergeCell ref="F108:H108"/>
    <mergeCell ref="F109:H109"/>
    <mergeCell ref="F110:H110"/>
    <mergeCell ref="F129:H129"/>
    <mergeCell ref="F130:H130"/>
    <mergeCell ref="F123:H123"/>
    <mergeCell ref="F124:H124"/>
    <mergeCell ref="F125:H125"/>
    <mergeCell ref="F126:H126"/>
    <mergeCell ref="F127:H127"/>
    <mergeCell ref="F128:H128"/>
    <mergeCell ref="F117:H117"/>
    <mergeCell ref="F118:H118"/>
    <mergeCell ref="F119:H119"/>
    <mergeCell ref="F120:H120"/>
    <mergeCell ref="F121:H121"/>
    <mergeCell ref="F122:H122"/>
  </mergeCells>
  <conditionalFormatting sqref="A1:XFD1048576">
    <cfRule type="expression" dxfId="49" priority="2">
      <formula>$E$4="Excel version: Invalid"</formula>
    </cfRule>
    <cfRule type="expression" dxfId="48" priority="3" stopIfTrue="1">
      <formula>$F$4="Error: Please use Office 2021 desktop version or newer"</formula>
    </cfRule>
  </conditionalFormatting>
  <conditionalFormatting sqref="B21:F21">
    <cfRule type="expression" dxfId="47" priority="1" stopIfTrue="1">
      <formula>$F$21&lt;&gt;""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AB47A-B2FB-D547-B550-B117CAD5BB78}">
  <sheetPr>
    <tabColor rgb="FF4FADEA"/>
  </sheetPr>
  <dimension ref="B3:N22"/>
  <sheetViews>
    <sheetView showGridLines="0" workbookViewId="0">
      <selection activeCell="D22" sqref="D22"/>
    </sheetView>
  </sheetViews>
  <sheetFormatPr baseColWidth="10" defaultRowHeight="9" x14ac:dyDescent="0.15"/>
  <cols>
    <col min="1" max="1" width="4.6640625" style="42" customWidth="1"/>
    <col min="2" max="2" width="15.1640625" style="43" customWidth="1"/>
    <col min="3" max="3" width="16" style="43" customWidth="1"/>
    <col min="4" max="4" width="13.83203125" style="43" customWidth="1"/>
    <col min="5" max="5" width="23.33203125" style="43" customWidth="1"/>
    <col min="6" max="6" width="20.33203125" style="43" customWidth="1"/>
    <col min="7" max="7" width="23.6640625" style="43" customWidth="1"/>
    <col min="8" max="8" width="15.83203125" style="43" customWidth="1"/>
    <col min="9" max="9" width="17.83203125" style="43" customWidth="1"/>
    <col min="10" max="10" width="6" style="43" customWidth="1"/>
    <col min="11" max="11" width="23.1640625" style="43" customWidth="1"/>
    <col min="12" max="12" width="36.83203125" style="42" customWidth="1"/>
    <col min="13" max="13" width="9.5" style="42" customWidth="1"/>
    <col min="14" max="16384" width="10.83203125" style="42"/>
  </cols>
  <sheetData>
    <row r="3" spans="2:13" ht="20" customHeight="1" x14ac:dyDescent="0.15"/>
    <row r="4" spans="2:13" ht="12" customHeight="1" x14ac:dyDescent="0.15"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2:13" ht="17" customHeight="1" x14ac:dyDescent="0.15">
      <c r="B5" s="101">
        <v>0</v>
      </c>
      <c r="C5" s="101"/>
      <c r="D5" s="101"/>
      <c r="E5" s="101"/>
      <c r="F5" s="101"/>
      <c r="G5" s="101"/>
      <c r="H5" s="101"/>
      <c r="I5" s="101"/>
      <c r="J5" s="44"/>
      <c r="K5" s="44"/>
    </row>
    <row r="6" spans="2:13" ht="17" customHeight="1" x14ac:dyDescent="0.15">
      <c r="B6" s="101"/>
      <c r="C6" s="101"/>
      <c r="D6" s="101"/>
      <c r="E6" s="101"/>
      <c r="F6" s="101"/>
      <c r="G6" s="101"/>
      <c r="H6" s="101"/>
      <c r="I6" s="101"/>
      <c r="J6" s="44"/>
      <c r="K6" s="44"/>
    </row>
    <row r="7" spans="2:13" x14ac:dyDescent="0.15">
      <c r="L7" s="45"/>
    </row>
    <row r="8" spans="2:13" x14ac:dyDescent="0.15">
      <c r="C8" s="46">
        <v>0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46"/>
      <c r="K8" s="47">
        <v>0</v>
      </c>
      <c r="L8" s="47">
        <v>0</v>
      </c>
      <c r="M8" s="46"/>
    </row>
    <row r="9" spans="2:13" x14ac:dyDescent="0.15">
      <c r="B9" s="43">
        <v>0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43">
        <v>1</v>
      </c>
      <c r="K9" s="48">
        <v>0</v>
      </c>
      <c r="L9" s="48">
        <v>0</v>
      </c>
    </row>
    <row r="10" spans="2:13" x14ac:dyDescent="0.15">
      <c r="B10" s="43">
        <v>0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1</v>
      </c>
      <c r="K10" s="48">
        <v>0</v>
      </c>
      <c r="L10" s="48">
        <v>0</v>
      </c>
    </row>
    <row r="11" spans="2:13" x14ac:dyDescent="0.15">
      <c r="B11" s="43">
        <v>0</v>
      </c>
      <c r="C11" s="43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1</v>
      </c>
      <c r="K11" s="48">
        <v>0</v>
      </c>
      <c r="L11" s="48">
        <v>0</v>
      </c>
    </row>
    <row r="12" spans="2:13" x14ac:dyDescent="0.15">
      <c r="K12" s="48"/>
      <c r="L12" s="48"/>
    </row>
    <row r="13" spans="2:13" x14ac:dyDescent="0.15">
      <c r="K13" s="48"/>
      <c r="L13" s="48"/>
    </row>
    <row r="14" spans="2:13" x14ac:dyDescent="0.15">
      <c r="B14" s="101">
        <v>0</v>
      </c>
      <c r="C14" s="101"/>
      <c r="D14" s="101"/>
      <c r="E14" s="101"/>
      <c r="F14" s="101"/>
      <c r="G14" s="101"/>
      <c r="H14" s="101"/>
      <c r="I14" s="101"/>
      <c r="J14" s="44"/>
      <c r="K14" s="42"/>
    </row>
    <row r="15" spans="2:13" x14ac:dyDescent="0.15">
      <c r="B15" s="101"/>
      <c r="C15" s="101"/>
      <c r="D15" s="101"/>
      <c r="E15" s="101"/>
      <c r="F15" s="101"/>
      <c r="G15" s="101"/>
      <c r="H15" s="101"/>
      <c r="I15" s="101"/>
      <c r="J15" s="44"/>
      <c r="K15" s="42"/>
    </row>
    <row r="16" spans="2:13" x14ac:dyDescent="0.15">
      <c r="K16" s="42"/>
      <c r="L16" s="45"/>
    </row>
    <row r="17" spans="2:14" x14ac:dyDescent="0.15"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/>
      <c r="K17" s="47">
        <v>0</v>
      </c>
      <c r="L17" s="47">
        <v>0</v>
      </c>
    </row>
    <row r="18" spans="2:14" x14ac:dyDescent="0.15">
      <c r="B18" s="43">
        <v>0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9">
        <v>1</v>
      </c>
      <c r="J18" s="49"/>
      <c r="K18" s="48">
        <v>0</v>
      </c>
      <c r="L18" s="48">
        <v>0</v>
      </c>
    </row>
    <row r="19" spans="2:14" x14ac:dyDescent="0.15">
      <c r="B19" s="43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9">
        <v>1</v>
      </c>
      <c r="J19" s="49"/>
      <c r="K19" s="48">
        <v>0</v>
      </c>
      <c r="L19" s="48">
        <v>0</v>
      </c>
    </row>
    <row r="20" spans="2:14" x14ac:dyDescent="0.15">
      <c r="B20" s="43">
        <v>0</v>
      </c>
      <c r="C20" s="43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9">
        <v>1</v>
      </c>
      <c r="J20" s="49"/>
      <c r="K20" s="48">
        <v>0</v>
      </c>
      <c r="L20" s="48">
        <v>0</v>
      </c>
    </row>
    <row r="21" spans="2:14" x14ac:dyDescent="0.15">
      <c r="L21" s="48"/>
      <c r="N21" s="48"/>
    </row>
    <row r="22" spans="2:14" x14ac:dyDescent="0.15">
      <c r="B22" s="42"/>
      <c r="C22" s="42"/>
      <c r="D22" s="42"/>
      <c r="E22" s="42"/>
      <c r="F22" s="42"/>
      <c r="G22" s="42"/>
      <c r="H22" s="42"/>
      <c r="I22" s="42"/>
      <c r="J22" s="42"/>
      <c r="K22" s="42"/>
    </row>
  </sheetData>
  <mergeCells count="2">
    <mergeCell ref="B5:I6"/>
    <mergeCell ref="B14:I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35A67-98B9-4748-BEA4-C3FA4F6540D0}">
  <sheetPr>
    <tabColor rgb="FF4FADEA"/>
  </sheetPr>
  <dimension ref="A1:N22"/>
  <sheetViews>
    <sheetView showGridLines="0" workbookViewId="0">
      <selection activeCell="I9" sqref="I9"/>
    </sheetView>
  </sheetViews>
  <sheetFormatPr baseColWidth="10" defaultRowHeight="9" x14ac:dyDescent="0.15"/>
  <cols>
    <col min="1" max="1" width="4.6640625" style="42" customWidth="1"/>
    <col min="2" max="2" width="15.1640625" style="43" customWidth="1"/>
    <col min="3" max="3" width="16" style="43" customWidth="1"/>
    <col min="4" max="4" width="13.83203125" style="43" customWidth="1"/>
    <col min="5" max="5" width="23.33203125" style="43" customWidth="1"/>
    <col min="6" max="6" width="20.33203125" style="43" customWidth="1"/>
    <col min="7" max="7" width="23.6640625" style="43" customWidth="1"/>
    <col min="8" max="8" width="15.83203125" style="43" customWidth="1"/>
    <col min="9" max="9" width="17.83203125" style="43" customWidth="1"/>
    <col min="10" max="10" width="6" style="43" customWidth="1"/>
    <col min="11" max="11" width="23.1640625" style="43" customWidth="1"/>
    <col min="12" max="12" width="36.83203125" style="42" customWidth="1"/>
    <col min="13" max="13" width="9.5" style="42" customWidth="1"/>
    <col min="14" max="16384" width="10.83203125" style="42"/>
  </cols>
  <sheetData>
    <row r="1" spans="1:13" x14ac:dyDescent="0.15">
      <c r="I1" s="43" t="s">
        <v>245</v>
      </c>
    </row>
    <row r="2" spans="1:13" x14ac:dyDescent="0.15">
      <c r="A2" s="42">
        <f ca="1">IF('Multiple Pathways'!$D$2="DRAGGING CELLS IS NOT PERMITTED. PLEASE UNDO LAST ACTION!!",0,IF('Multiple Pathways'!$P$1&lt;&gt;"Feedback OFF",IF(Scoreboard!$F$21="",IFERROR(IF(B2=0,C2,IF(C2/B2&gt;=Scoreboard!$F$19,C2,"")),""),0),0))</f>
        <v>0</v>
      </c>
      <c r="B2" s="43">
        <f>SUMIF('Multiple PathwaysPT'!A3:$AL$20,"&gt;0")</f>
        <v>6</v>
      </c>
      <c r="C2" s="43">
        <f ca="1">SUMIFS('Multiple PathwaysPT'!A3:$AL$20, 'Multiple PathwaysPT'!A3:$AL$20, "&gt;0", 'Multiple PathwaysSC'!A3:$AL$20, "PerfectMsg")+ABS(SUMIFS('Multiple PathwaysPT'!A3:$AL$20, 'Multiple PathwaysPT'!A3:$AL$20, "&lt;0", 'Multiple PathwaysSC'!A3:$AL$20, "PerfectMsg"))</f>
        <v>0</v>
      </c>
    </row>
    <row r="3" spans="1:13" ht="20" customHeight="1" x14ac:dyDescent="0.15"/>
    <row r="4" spans="1:13" ht="12" customHeight="1" x14ac:dyDescent="0.15"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3" ht="17" customHeight="1" x14ac:dyDescent="0.15">
      <c r="B5" s="101">
        <v>0</v>
      </c>
      <c r="C5" s="101"/>
      <c r="D5" s="101"/>
      <c r="E5" s="101"/>
      <c r="F5" s="101"/>
      <c r="G5" s="101"/>
      <c r="H5" s="101"/>
      <c r="I5" s="101"/>
      <c r="J5" s="44"/>
      <c r="K5" s="44"/>
    </row>
    <row r="6" spans="1:13" ht="17" customHeight="1" x14ac:dyDescent="0.15">
      <c r="B6" s="101"/>
      <c r="C6" s="101"/>
      <c r="D6" s="101"/>
      <c r="E6" s="101"/>
      <c r="F6" s="101"/>
      <c r="G6" s="101"/>
      <c r="H6" s="101"/>
      <c r="I6" s="101"/>
      <c r="J6" s="44"/>
      <c r="K6" s="44"/>
    </row>
    <row r="7" spans="1:13" x14ac:dyDescent="0.15">
      <c r="L7" s="45"/>
    </row>
    <row r="8" spans="1:13" x14ac:dyDescent="0.15">
      <c r="C8" s="46">
        <v>0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46"/>
      <c r="K8" s="47">
        <v>0</v>
      </c>
      <c r="L8" s="47">
        <v>0</v>
      </c>
      <c r="M8" s="46"/>
    </row>
    <row r="9" spans="1:13" x14ac:dyDescent="0.15">
      <c r="B9" s="43">
        <v>0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43" t="str">
        <f ca="1">_xlfn.IFS(ISBLANK('Multiple Pathways'!I9),"",IF(NOT(ISNA('#_Multiple Pathways'!I9)),IF(ISNA('Multiple Pathways'!I9),TRUE,FALSE),FALSE),"StuNAMsg",IF(AND(ISNA('#_Multiple Pathways'!I9),ISNA('Multiple Pathways'!I9)),TRUE,FALSE),"PerfectMsg",IF(NOT(ISERROR('#_Multiple Pathways'!I9)),IF(ISERROR('Multiple Pathways'!I9),TRUE,FALSE),FALSE),"StuErrorMsg",IF(TYPE('#_Multiple Pathways'!I9)&lt;&gt;TYPE('Multiple Pathways'!I9),TRUE,FALSE),"WrongTypeMsg",IF(_xlfn.ISFORMULA('#_Multiple Pathways'!I9),IF(NOT(_xlfn.ISFORMULA('Multiple Pathways'!I9)),TRUE),FALSE),"MissingFormulaMsg",IF(NOT(AND(ISNUMBER(FIND("[",_xlfn.FORMULATEXT('#_Multiple Pathways'!I9))),ISNUMBER(FIND("!",_xlfn.FORMULATEXT('#_Multiple Pathways'!I9))))),AND(ISNUMBER(FIND("[",_xlfn.FORMULATEXT('Multiple Pathways'!I9))),ISNUMBER(FIND("!",_xlfn.FORMULATEXT('Multiple Pathways'!I9)))),FALSE),"ExternalRefsMsg",IF(ISNUMBER('#_Multiple Pathways'!I9),IF(ABS('#_Multiple Pathways'!I9-'Multiple Pathways'!I9)&gt;0.00001,TRUE,FALSE),IF('#_Multiple Pathways'!I9&lt;&gt;'Multiple Pathways'!I9,TRUE,FALSE)),IF(ISNUMBER('#_Multiple Pathways'!I9),IF('#_Multiple Pathways'!I9&gt;'Multiple Pathways'!I9,"TooLow","TooHigh"),"WrongAnswer"),NOT(_xlfn.ISFORMULA('#_Multiple Pathways'!I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Pathways'!I9),_xlfn.FORMULATEXT('Multiple Pathways'!I9),'Multiple Pathways'!I9),"9","#"),"8","#"),"7","#"),"6","#"),"5","#"),"4","#"),"3","#"),"2","#"),"1","#"),"0","#"),CHAR(10),""),"$",""),"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Pathways'!I9),_xlfn.FORMULATEXT('Multiple Pathways'!I9),'Multiple Pathways'!I9),"9","#"),"8","#"),"7","#"),"6","#"),"5","#"),"4","#"),"3","#"),"2","#"),"1","#"),"0","#"),CHAR(10),""),"$",""),"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Pathways'!I9),_xlfn.FORMULATEXT('#_Multiple Pathways'!I9),'#_Multiple Pathways'!I9),"9","#"),"8","#"),"7","#"),"6","#"),"5","#"),"4","#"),"3","#"),"2","#"),"1","#"),"0","#"),CHAR(10),""),"$",""),"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Pathways'!I9),_xlfn.FORMULATEXT('#_Multiple Pathways'!I9),'#_Multiple Pathways'!I9),"9","#"),"8","#"),"7","#"),"6","#"),"5","#"),"4","#"),"3","#"),"2","#"),"1","#"),"0","#"),CHAR(10),""),"$",""),"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Pathways'!I9),_xlfn.FORMULATEXT('Multiple Pathways'!I9),'Multiple Pathways'!I9))-LEN(SUBSTITUTE(IF(_xlfn.ISFORMULA('Multiple Pathways'!I9),_xlfn.FORMULATEXT('Multiple Pathways'!I9),'Multiple Pathways'!I9),"""",""))&gt;LEN(IF(_xlfn.ISFORMULA('#_Multiple Pathways'!I9),_xlfn.FORMULATEXT('#_Multiple Pathways'!I9),'#_Multiple Pathways'!I9))-LEN(SUBSTITUTE(IF(_xlfn.ISFORMULA('#_Multiple Pathways'!I9),_xlfn.FORMULATEXT('#_Multiple Pathways'!I9),'#_Multiple Pathways'!I9),"""","")),TRUE,FALSE),"HardQuoteMsg",IF(LEN(IF(_xlfn.ISFORMULA('Multiple Pathways'!I9),_xlfn.FORMULATEXT('Multiple Pathways'!I9),'Multiple Pathways'!I9))-LEN(SUBSTITUTE(IF(_xlfn.ISFORMULA('Multiple Pathways'!I9),_xlfn.FORMULATEXT('Multiple Pathways'!I9),'Multiple Pathways'!I9),"$",""))&lt;0.5*(LEN(IF(_xlfn.ISFORMULA('#_Multiple Pathways'!I9),_xlfn.FORMULATEXT('#_Multiple Pathways'!I9),'#_Multiple Pathways'!I9))-LEN(SUBSTITUTE(IF(_xlfn.ISFORMULA('#_Multiple Pathways'!I9),_xlfn.FORMULATEXT('#_Multiple Pathways'!I9),'#_Multiple Pathways'!I9),"$",""))),TRUE,FALSE),"MissingAbsMsg",TRUE,"PerfectMsg")</f>
        <v/>
      </c>
      <c r="K9" s="48">
        <v>0</v>
      </c>
      <c r="L9" s="48">
        <v>0</v>
      </c>
    </row>
    <row r="10" spans="1:13" x14ac:dyDescent="0.15">
      <c r="B10" s="43">
        <v>0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 t="str">
        <f ca="1">_xlfn.IFS(ISBLANK('Multiple Pathways'!I10),"",IF(NOT(ISNA('#_Multiple Pathways'!I10)),IF(ISNA('Multiple Pathways'!I10),TRUE,FALSE),FALSE),"StuNAMsg",IF(AND(ISNA('#_Multiple Pathways'!I10),ISNA('Multiple Pathways'!I10)),TRUE,FALSE),"PerfectMsg",IF(NOT(ISERROR('#_Multiple Pathways'!I10)),IF(ISERROR('Multiple Pathways'!I10),TRUE,FALSE),FALSE),"StuErrorMsg",IF(TYPE('#_Multiple Pathways'!I10)&lt;&gt;TYPE('Multiple Pathways'!I10),TRUE,FALSE),"WrongTypeMsg",IF(_xlfn.ISFORMULA('#_Multiple Pathways'!I10),IF(NOT(_xlfn.ISFORMULA('Multiple Pathways'!I10)),TRUE),FALSE),"MissingFormulaMsg",IF(NOT(AND(ISNUMBER(FIND("[",_xlfn.FORMULATEXT('#_Multiple Pathways'!I10))),ISNUMBER(FIND("!",_xlfn.FORMULATEXT('#_Multiple Pathways'!I10))))),AND(ISNUMBER(FIND("[",_xlfn.FORMULATEXT('Multiple Pathways'!I10))),ISNUMBER(FIND("!",_xlfn.FORMULATEXT('Multiple Pathways'!I10)))),FALSE),"ExternalRefsMsg",IF(ISNUMBER('#_Multiple Pathways'!I10),IF(ABS('#_Multiple Pathways'!I10-'Multiple Pathways'!I10)&gt;0.00001,TRUE,FALSE),IF('#_Multiple Pathways'!I10&lt;&gt;'Multiple Pathways'!I10,TRUE,FALSE)),IF(ISNUMBER('#_Multiple Pathways'!I10),IF('#_Multiple Pathways'!I10&gt;'Multiple Pathways'!I10,"TooLow","TooHigh"),"WrongAnswer"),NOT(_xlfn.ISFORMULA('#_Multiple Pathways'!I10)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Pathways'!I10),_xlfn.FORMULATEXT('Multiple Pathways'!I10),'Multiple Pathways'!I10),"9","#"),"8","#"),"7","#"),"6","#"),"5","#"),"4","#"),"3","#"),"2","#"),"1","#"),"0","#"),CHAR(10),""),"$",""),"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Pathways'!I10),_xlfn.FORMULATEXT('Multiple Pathways'!I10),'Multiple Pathways'!I10),"9","#"),"8","#"),"7","#"),"6","#"),"5","#"),"4","#"),"3","#"),"2","#"),"1","#"),"0","#"),CHAR(10),""),"$",""),"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Pathways'!I10),_xlfn.FORMULATEXT('#_Multiple Pathways'!I10),'#_Multiple Pathways'!I10),"9","#"),"8","#"),"7","#"),"6","#"),"5","#"),"4","#"),"3","#"),"2","#"),"1","#"),"0","#"),CHAR(10),""),"$",""),"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Pathways'!I10),_xlfn.FORMULATEXT('#_Multiple Pathways'!I10),'#_Multiple Pathways'!I10),"9","#"),"8","#"),"7","#"),"6","#"),"5","#"),"4","#"),"3","#"),"2","#"),"1","#"),"0","#"),CHAR(10),""),"$",""),"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Pathways'!I10),_xlfn.FORMULATEXT('Multiple Pathways'!I10),'Multiple Pathways'!I10))-LEN(SUBSTITUTE(IF(_xlfn.ISFORMULA('Multiple Pathways'!I10),_xlfn.FORMULATEXT('Multiple Pathways'!I10),'Multiple Pathways'!I10),"""",""))&gt;LEN(IF(_xlfn.ISFORMULA('#_Multiple Pathways'!I10),_xlfn.FORMULATEXT('#_Multiple Pathways'!I10),'#_Multiple Pathways'!I10))-LEN(SUBSTITUTE(IF(_xlfn.ISFORMULA('#_Multiple Pathways'!I10),_xlfn.FORMULATEXT('#_Multiple Pathways'!I10),'#_Multiple Pathways'!I10),"""","")),TRUE,FALSE),"HardQuoteMsg",IF(LEN(IF(_xlfn.ISFORMULA('Multiple Pathways'!I10),_xlfn.FORMULATEXT('Multiple Pathways'!I10),'Multiple Pathways'!I10))-LEN(SUBSTITUTE(IF(_xlfn.ISFORMULA('Multiple Pathways'!I10),_xlfn.FORMULATEXT('Multiple Pathways'!I10),'Multiple Pathways'!I10),"$",""))&lt;0.5*(LEN(IF(_xlfn.ISFORMULA('#_Multiple Pathways'!I10),_xlfn.FORMULATEXT('#_Multiple Pathways'!I10),'#_Multiple Pathways'!I10))-LEN(SUBSTITUTE(IF(_xlfn.ISFORMULA('#_Multiple Pathways'!I10),_xlfn.FORMULATEXT('#_Multiple Pathways'!I10),'#_Multiple Pathways'!I10),"$",""))),TRUE,FALSE),"MissingAbsMsg",TRUE,"PerfectMsg")</f>
        <v/>
      </c>
      <c r="K10" s="48">
        <v>0</v>
      </c>
      <c r="L10" s="48">
        <v>0</v>
      </c>
    </row>
    <row r="11" spans="1:13" x14ac:dyDescent="0.15">
      <c r="B11" s="43">
        <v>0</v>
      </c>
      <c r="C11" s="43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 t="str">
        <f ca="1">_xlfn.IFS(ISBLANK('Multiple Pathways'!I11),"",IF(NOT(ISNA('#_Multiple Pathways'!I11)),IF(ISNA('Multiple Pathways'!I11),TRUE,FALSE),FALSE),"StuNAMsg",IF(AND(ISNA('#_Multiple Pathways'!I11),ISNA('Multiple Pathways'!I11)),TRUE,FALSE),"PerfectMsg",IF(NOT(ISERROR('#_Multiple Pathways'!I11)),IF(ISERROR('Multiple Pathways'!I11),TRUE,FALSE),FALSE),"StuErrorMsg",IF(TYPE('#_Multiple Pathways'!I11)&lt;&gt;TYPE('Multiple Pathways'!I11),TRUE,FALSE),"WrongTypeMsg",IF(_xlfn.ISFORMULA('#_Multiple Pathways'!I11),IF(NOT(_xlfn.ISFORMULA('Multiple Pathways'!I11)),TRUE),FALSE),"MissingFormulaMsg",IF(NOT(AND(ISNUMBER(FIND("[",_xlfn.FORMULATEXT('#_Multiple Pathways'!I11))),ISNUMBER(FIND("!",_xlfn.FORMULATEXT('#_Multiple Pathways'!I11))))),AND(ISNUMBER(FIND("[",_xlfn.FORMULATEXT('Multiple Pathways'!I11))),ISNUMBER(FIND("!",_xlfn.FORMULATEXT('Multiple Pathways'!I11)))),FALSE),"ExternalRefsMsg",IF(ISNUMBER('#_Multiple Pathways'!I11),IF(ABS('#_Multiple Pathways'!I11-'Multiple Pathways'!I11)&gt;0.00001,TRUE,FALSE),IF('#_Multiple Pathways'!I11&lt;&gt;'Multiple Pathways'!I11,TRUE,FALSE)),IF(ISNUMBER('#_Multiple Pathways'!I11),IF('#_Multiple Pathways'!I11&gt;'Multiple Pathways'!I11,"TooLow","TooHigh"),"WrongAnswer"),NOT(_xlfn.ISFORMULA('#_Multiple Pathways'!I11)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Pathways'!I11),_xlfn.FORMULATEXT('Multiple Pathways'!I11),'Multiple Pathways'!I11),"9","#"),"8","#"),"7","#"),"6","#"),"5","#"),"4","#"),"3","#"),"2","#"),"1","#"),"0","#"),CHAR(10),""),"$",""),"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Pathways'!I11),_xlfn.FORMULATEXT('Multiple Pathways'!I11),'Multiple Pathways'!I11),"9","#"),"8","#"),"7","#"),"6","#"),"5","#"),"4","#"),"3","#"),"2","#"),"1","#"),"0","#"),CHAR(10),""),"$",""),"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Pathways'!I11),_xlfn.FORMULATEXT('#_Multiple Pathways'!I11),'#_Multiple Pathways'!I11),"9","#"),"8","#"),"7","#"),"6","#"),"5","#"),"4","#"),"3","#"),"2","#"),"1","#"),"0","#"),CHAR(10),""),"$",""),"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Pathways'!I11),_xlfn.FORMULATEXT('#_Multiple Pathways'!I11),'#_Multiple Pathways'!I11),"9","#"),"8","#"),"7","#"),"6","#"),"5","#"),"4","#"),"3","#"),"2","#"),"1","#"),"0","#"),CHAR(10),""),"$",""),"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Pathways'!I11),_xlfn.FORMULATEXT('Multiple Pathways'!I11),'Multiple Pathways'!I11))-LEN(SUBSTITUTE(IF(_xlfn.ISFORMULA('Multiple Pathways'!I11),_xlfn.FORMULATEXT('Multiple Pathways'!I11),'Multiple Pathways'!I11),"""",""))&gt;LEN(IF(_xlfn.ISFORMULA('#_Multiple Pathways'!I11),_xlfn.FORMULATEXT('#_Multiple Pathways'!I11),'#_Multiple Pathways'!I11))-LEN(SUBSTITUTE(IF(_xlfn.ISFORMULA('#_Multiple Pathways'!I11),_xlfn.FORMULATEXT('#_Multiple Pathways'!I11),'#_Multiple Pathways'!I11),"""","")),TRUE,FALSE),"HardQuoteMsg",IF(LEN(IF(_xlfn.ISFORMULA('Multiple Pathways'!I11),_xlfn.FORMULATEXT('Multiple Pathways'!I11),'Multiple Pathways'!I11))-LEN(SUBSTITUTE(IF(_xlfn.ISFORMULA('Multiple Pathways'!I11),_xlfn.FORMULATEXT('Multiple Pathways'!I11),'Multiple Pathways'!I11),"$",""))&lt;0.5*(LEN(IF(_xlfn.ISFORMULA('#_Multiple Pathways'!I11),_xlfn.FORMULATEXT('#_Multiple Pathways'!I11),'#_Multiple Pathways'!I11))-LEN(SUBSTITUTE(IF(_xlfn.ISFORMULA('#_Multiple Pathways'!I11),_xlfn.FORMULATEXT('#_Multiple Pathways'!I11),'#_Multiple Pathways'!I11),"$",""))),TRUE,FALSE),"MissingAbsMsg",TRUE,"PerfectMsg")</f>
        <v/>
      </c>
      <c r="K11" s="48">
        <v>0</v>
      </c>
      <c r="L11" s="48">
        <v>0</v>
      </c>
    </row>
    <row r="12" spans="1:13" x14ac:dyDescent="0.15">
      <c r="K12" s="48"/>
      <c r="L12" s="48"/>
    </row>
    <row r="13" spans="1:13" x14ac:dyDescent="0.15">
      <c r="K13" s="48"/>
      <c r="L13" s="48"/>
    </row>
    <row r="14" spans="1:13" x14ac:dyDescent="0.15">
      <c r="B14" s="101">
        <v>0</v>
      </c>
      <c r="C14" s="101"/>
      <c r="D14" s="101"/>
      <c r="E14" s="101"/>
      <c r="F14" s="101"/>
      <c r="G14" s="101"/>
      <c r="H14" s="101"/>
      <c r="I14" s="101"/>
      <c r="J14" s="44"/>
      <c r="K14" s="42"/>
    </row>
    <row r="15" spans="1:13" x14ac:dyDescent="0.15">
      <c r="B15" s="101"/>
      <c r="C15" s="101"/>
      <c r="D15" s="101"/>
      <c r="E15" s="101"/>
      <c r="F15" s="101"/>
      <c r="G15" s="101"/>
      <c r="H15" s="101"/>
      <c r="I15" s="101"/>
      <c r="J15" s="44"/>
      <c r="K15" s="42"/>
    </row>
    <row r="16" spans="1:13" x14ac:dyDescent="0.15">
      <c r="K16" s="42"/>
      <c r="L16" s="45"/>
    </row>
    <row r="17" spans="2:14" x14ac:dyDescent="0.15"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/>
      <c r="K17" s="47">
        <v>0</v>
      </c>
      <c r="L17" s="47">
        <v>0</v>
      </c>
    </row>
    <row r="18" spans="2:14" x14ac:dyDescent="0.15">
      <c r="B18" s="43">
        <v>0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9" t="str">
        <f ca="1">_xlfn.IFS(ISBLANK('Multiple Pathways'!I18),"",IF(NOT(ISNA('#_Multiple Pathways'!I18)),IF(ISNA('Multiple Pathways'!I18),TRUE,FALSE),FALSE),"StuNAMsg",IF(AND(ISNA('#_Multiple Pathways'!I18),ISNA('Multiple Pathways'!I18)),TRUE,FALSE),"PerfectMsg",IF(NOT(ISERROR('#_Multiple Pathways'!I18)),IF(ISERROR('Multiple Pathways'!I18),TRUE,FALSE),FALSE),"StuErrorMsg",IF(TYPE('#_Multiple Pathways'!I18)&lt;&gt;TYPE('Multiple Pathways'!I18),TRUE,FALSE),"WrongTypeMsg",IF(_xlfn.ISFORMULA('#_Multiple Pathways'!I18),IF(NOT(_xlfn.ISFORMULA('Multiple Pathways'!I18)),TRUE),FALSE),"MissingFormulaMsg",IF(NOT(AND(ISNUMBER(FIND("[",_xlfn.FORMULATEXT('#_Multiple Pathways'!I18))),ISNUMBER(FIND("!",_xlfn.FORMULATEXT('#_Multiple Pathways'!I18))))),AND(ISNUMBER(FIND("[",_xlfn.FORMULATEXT('Multiple Pathways'!I18))),ISNUMBER(FIND("!",_xlfn.FORMULATEXT('Multiple Pathways'!I18)))),FALSE),"ExternalRefsMsg",IF(ISNUMBER('#_Multiple Pathways'!I18),IF(ABS('#_Multiple Pathways'!I18-'Multiple Pathways'!I18)&gt;0.00001,TRUE,FALSE),IF('#_Multiple Pathways'!I18&lt;&gt;'Multiple Pathways'!I18,TRUE,FALSE)),IF(ISNUMBER('#_Multiple Pathways'!I18),IF('#_Multiple Pathways'!I18&gt;'Multiple Pathways'!I18,"TooLow","TooHigh"),"WrongAnswer"),NOT(_xlfn.ISFORMULA('#_Multiple Pathways'!I18)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Pathways'!I18),_xlfn.FORMULATEXT('Multiple Pathways'!I18),'Multiple Pathways'!I18),"9","#"),"8","#"),"7","#"),"6","#"),"5","#"),"4","#"),"3","#"),"2","#"),"1","#"),"0","#"),CHAR(10),""),"$",""),"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Pathways'!I18),_xlfn.FORMULATEXT('Multiple Pathways'!I18),'Multiple Pathways'!I18),"9","#"),"8","#"),"7","#"),"6","#"),"5","#"),"4","#"),"3","#"),"2","#"),"1","#"),"0","#"),CHAR(10),""),"$",""),"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Pathways'!I18),_xlfn.FORMULATEXT('#_Multiple Pathways'!I18),'#_Multiple Pathways'!I18),"9","#"),"8","#"),"7","#"),"6","#"),"5","#"),"4","#"),"3","#"),"2","#"),"1","#"),"0","#"),CHAR(10),""),"$",""),"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Pathways'!I18),_xlfn.FORMULATEXT('#_Multiple Pathways'!I18),'#_Multiple Pathways'!I18),"9","#"),"8","#"),"7","#"),"6","#"),"5","#"),"4","#"),"3","#"),"2","#"),"1","#"),"0","#"),CHAR(10),""),"$",""),"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Pathways'!I18),_xlfn.FORMULATEXT('Multiple Pathways'!I18),'Multiple Pathways'!I18))-LEN(SUBSTITUTE(IF(_xlfn.ISFORMULA('Multiple Pathways'!I18),_xlfn.FORMULATEXT('Multiple Pathways'!I18),'Multiple Pathways'!I18),"""",""))&gt;LEN(IF(_xlfn.ISFORMULA('#_Multiple Pathways'!I18),_xlfn.FORMULATEXT('#_Multiple Pathways'!I18),'#_Multiple Pathways'!I18))-LEN(SUBSTITUTE(IF(_xlfn.ISFORMULA('#_Multiple Pathways'!I18),_xlfn.FORMULATEXT('#_Multiple Pathways'!I18),'#_Multiple Pathways'!I18),"""","")),TRUE,FALSE),"HardQuoteMsg",IF(LEN(IF(_xlfn.ISFORMULA('Multiple Pathways'!I18),_xlfn.FORMULATEXT('Multiple Pathways'!I18),'Multiple Pathways'!I18))-LEN(SUBSTITUTE(IF(_xlfn.ISFORMULA('Multiple Pathways'!I18),_xlfn.FORMULATEXT('Multiple Pathways'!I18),'Multiple Pathways'!I18),"$",""))&lt;0.5*(LEN(IF(_xlfn.ISFORMULA('#_Multiple Pathways'!I18),_xlfn.FORMULATEXT('#_Multiple Pathways'!I18),'#_Multiple Pathways'!I18))-LEN(SUBSTITUTE(IF(_xlfn.ISFORMULA('#_Multiple Pathways'!I18),_xlfn.FORMULATEXT('#_Multiple Pathways'!I18),'#_Multiple Pathways'!I18),"$",""))),TRUE,FALSE),"MissingAbsMsg",TRUE,"PerfectMsg")</f>
        <v/>
      </c>
      <c r="J18" s="49"/>
      <c r="K18" s="48">
        <v>0</v>
      </c>
      <c r="L18" s="48">
        <v>0</v>
      </c>
    </row>
    <row r="19" spans="2:14" x14ac:dyDescent="0.15">
      <c r="B19" s="43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9" t="str">
        <f ca="1">_xlfn.IFS(ISBLANK('Multiple Pathways'!I19),"",IF(NOT(ISNA('#_Multiple Pathways'!I19)),IF(ISNA('Multiple Pathways'!I19),TRUE,FALSE),FALSE),"StuNAMsg",IF(AND(ISNA('#_Multiple Pathways'!I19),ISNA('Multiple Pathways'!I19)),TRUE,FALSE),"PerfectMsg",IF(NOT(ISERROR('#_Multiple Pathways'!I19)),IF(ISERROR('Multiple Pathways'!I19),TRUE,FALSE),FALSE),"StuErrorMsg",IF(TYPE('#_Multiple Pathways'!I19)&lt;&gt;TYPE('Multiple Pathways'!I19),TRUE,FALSE),"WrongTypeMsg",IF(_xlfn.ISFORMULA('#_Multiple Pathways'!I19),IF(NOT(_xlfn.ISFORMULA('Multiple Pathways'!I19)),TRUE),FALSE),"MissingFormulaMsg",IF(NOT(AND(ISNUMBER(FIND("[",_xlfn.FORMULATEXT('#_Multiple Pathways'!I19))),ISNUMBER(FIND("!",_xlfn.FORMULATEXT('#_Multiple Pathways'!I19))))),AND(ISNUMBER(FIND("[",_xlfn.FORMULATEXT('Multiple Pathways'!I19))),ISNUMBER(FIND("!",_xlfn.FORMULATEXT('Multiple Pathways'!I19)))),FALSE),"ExternalRefsMsg",IF(ISNUMBER('#_Multiple Pathways'!I19),IF(ABS('#_Multiple Pathways'!I19-'Multiple Pathways'!I19)&gt;0.00001,TRUE,FALSE),IF('#_Multiple Pathways'!I19&lt;&gt;'Multiple Pathways'!I19,TRUE,FALSE)),IF(ISNUMBER('#_Multiple Pathways'!I19),IF('#_Multiple Pathways'!I19&gt;'Multiple Pathways'!I19,"TooLow","TooHigh"),"WrongAnswer"),NOT(_xlfn.ISFORMULA('#_Multiple Pathways'!I19)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Pathways'!I19),_xlfn.FORMULATEXT('Multiple Pathways'!I19),'Multiple Pathways'!I19),"9","#"),"8","#"),"7","#"),"6","#"),"5","#"),"4","#"),"3","#"),"2","#"),"1","#"),"0","#"),CHAR(10),""),"$",""),"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Pathways'!I19),_xlfn.FORMULATEXT('Multiple Pathways'!I19),'Multiple Pathways'!I19),"9","#"),"8","#"),"7","#"),"6","#"),"5","#"),"4","#"),"3","#"),"2","#"),"1","#"),"0","#"),CHAR(10),""),"$",""),"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Pathways'!I19),_xlfn.FORMULATEXT('#_Multiple Pathways'!I19),'#_Multiple Pathways'!I19),"9","#"),"8","#"),"7","#"),"6","#"),"5","#"),"4","#"),"3","#"),"2","#"),"1","#"),"0","#"),CHAR(10),""),"$",""),"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Pathways'!I19),_xlfn.FORMULATEXT('#_Multiple Pathways'!I19),'#_Multiple Pathways'!I19),"9","#"),"8","#"),"7","#"),"6","#"),"5","#"),"4","#"),"3","#"),"2","#"),"1","#"),"0","#"),CHAR(10),""),"$",""),"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Pathways'!I19),_xlfn.FORMULATEXT('Multiple Pathways'!I19),'Multiple Pathways'!I19))-LEN(SUBSTITUTE(IF(_xlfn.ISFORMULA('Multiple Pathways'!I19),_xlfn.FORMULATEXT('Multiple Pathways'!I19),'Multiple Pathways'!I19),"""",""))&gt;LEN(IF(_xlfn.ISFORMULA('#_Multiple Pathways'!I19),_xlfn.FORMULATEXT('#_Multiple Pathways'!I19),'#_Multiple Pathways'!I19))-LEN(SUBSTITUTE(IF(_xlfn.ISFORMULA('#_Multiple Pathways'!I19),_xlfn.FORMULATEXT('#_Multiple Pathways'!I19),'#_Multiple Pathways'!I19),"""","")),TRUE,FALSE),"HardQuoteMsg",IF(LEN(IF(_xlfn.ISFORMULA('Multiple Pathways'!I19),_xlfn.FORMULATEXT('Multiple Pathways'!I19),'Multiple Pathways'!I19))-LEN(SUBSTITUTE(IF(_xlfn.ISFORMULA('Multiple Pathways'!I19),_xlfn.FORMULATEXT('Multiple Pathways'!I19),'Multiple Pathways'!I19),"$",""))&lt;0.5*(LEN(IF(_xlfn.ISFORMULA('#_Multiple Pathways'!I19),_xlfn.FORMULATEXT('#_Multiple Pathways'!I19),'#_Multiple Pathways'!I19))-LEN(SUBSTITUTE(IF(_xlfn.ISFORMULA('#_Multiple Pathways'!I19),_xlfn.FORMULATEXT('#_Multiple Pathways'!I19),'#_Multiple Pathways'!I19),"$",""))),TRUE,FALSE),"MissingAbsMsg",TRUE,"PerfectMsg")</f>
        <v/>
      </c>
      <c r="J19" s="49"/>
      <c r="K19" s="48">
        <v>0</v>
      </c>
      <c r="L19" s="48">
        <v>0</v>
      </c>
    </row>
    <row r="20" spans="2:14" x14ac:dyDescent="0.15">
      <c r="B20" s="43">
        <v>0</v>
      </c>
      <c r="C20" s="43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9" t="str">
        <f ca="1">_xlfn.IFS(ISBLANK('Multiple Pathways'!I20),"",IF(NOT(ISNA('#_Multiple Pathways'!I20)),IF(ISNA('Multiple Pathways'!I20),TRUE,FALSE),FALSE),"StuNAMsg",IF(AND(ISNA('#_Multiple Pathways'!I20),ISNA('Multiple Pathways'!I20)),TRUE,FALSE),"PerfectMsg",IF(NOT(ISERROR('#_Multiple Pathways'!I20)),IF(ISERROR('Multiple Pathways'!I20),TRUE,FALSE),FALSE),"StuErrorMsg",IF(TYPE('#_Multiple Pathways'!I20)&lt;&gt;TYPE('Multiple Pathways'!I20),TRUE,FALSE),"WrongTypeMsg",IF(_xlfn.ISFORMULA('#_Multiple Pathways'!I20),IF(NOT(_xlfn.ISFORMULA('Multiple Pathways'!I20)),TRUE),FALSE),"MissingFormulaMsg",IF(NOT(AND(ISNUMBER(FIND("[",_xlfn.FORMULATEXT('#_Multiple Pathways'!I20))),ISNUMBER(FIND("!",_xlfn.FORMULATEXT('#_Multiple Pathways'!I20))))),AND(ISNUMBER(FIND("[",_xlfn.FORMULATEXT('Multiple Pathways'!I20))),ISNUMBER(FIND("!",_xlfn.FORMULATEXT('Multiple Pathways'!I20)))),FALSE),"ExternalRefsMsg",IF(ISNUMBER('#_Multiple Pathways'!I20),IF(ABS('#_Multiple Pathways'!I20-'Multiple Pathways'!I20)&gt;0.00001,TRUE,FALSE),IF('#_Multiple Pathways'!I20&lt;&gt;'Multiple Pathways'!I20,TRUE,FALSE)),IF(ISNUMBER('#_Multiple Pathways'!I20),IF('#_Multiple Pathways'!I20&gt;'Multiple Pathways'!I20,"TooLow","TooHigh"),"WrongAnswer"),NOT(_xlfn.ISFORMULA('#_Multiple Pathways'!I20)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Pathways'!I20),_xlfn.FORMULATEXT('Multiple Pathways'!I20),'Multiple Pathways'!I20),"9","#"),"8","#"),"7","#"),"6","#"),"5","#"),"4","#"),"3","#"),"2","#"),"1","#"),"0","#"),CHAR(10),""),"$",""),"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Multiple Pathways'!I20),_xlfn.FORMULATEXT('Multiple Pathways'!I20),'Multiple Pathways'!I20),"9","#"),"8","#"),"7","#"),"6","#"),"5","#"),"4","#"),"3","#"),"2","#"),"1","#"),"0","#"),CHAR(10),""),"$",""),"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Pathways'!I20),_xlfn.FORMULATEXT('#_Multiple Pathways'!I20),'#_Multiple Pathways'!I20),"9","#"),"8","#"),"7","#"),"6","#"),"5","#"),"4","#"),"3","#"),"2","#"),"1","#"),"0","#"),CHAR(10),""),"$",""),"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Multiple Pathways'!I20),_xlfn.FORMULATEXT('#_Multiple Pathways'!I20),'#_Multiple Pathways'!I20),"9","#"),"8","#"),"7","#"),"6","#"),"5","#"),"4","#"),"3","#"),"2","#"),"1","#"),"0","#"),CHAR(10),""),"$",""),"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",""),",","@"),"&gt;","@"),"&lt;","@"),"=","@"),")","@"),"(","@"),"^","@"),"/","@"),"+","@"),"*","@"),"-","@"),"@#","")))/2,TRUE,FALSE),"HardCodeMsg",IF(LEN(IF(_xlfn.ISFORMULA('Multiple Pathways'!I20),_xlfn.FORMULATEXT('Multiple Pathways'!I20),'Multiple Pathways'!I20))-LEN(SUBSTITUTE(IF(_xlfn.ISFORMULA('Multiple Pathways'!I20),_xlfn.FORMULATEXT('Multiple Pathways'!I20),'Multiple Pathways'!I20),"""",""))&gt;LEN(IF(_xlfn.ISFORMULA('#_Multiple Pathways'!I20),_xlfn.FORMULATEXT('#_Multiple Pathways'!I20),'#_Multiple Pathways'!I20))-LEN(SUBSTITUTE(IF(_xlfn.ISFORMULA('#_Multiple Pathways'!I20),_xlfn.FORMULATEXT('#_Multiple Pathways'!I20),'#_Multiple Pathways'!I20),"""","")),TRUE,FALSE),"HardQuoteMsg",IF(LEN(IF(_xlfn.ISFORMULA('Multiple Pathways'!I20),_xlfn.FORMULATEXT('Multiple Pathways'!I20),'Multiple Pathways'!I20))-LEN(SUBSTITUTE(IF(_xlfn.ISFORMULA('Multiple Pathways'!I20),_xlfn.FORMULATEXT('Multiple Pathways'!I20),'Multiple Pathways'!I20),"$",""))&lt;0.5*(LEN(IF(_xlfn.ISFORMULA('#_Multiple Pathways'!I20),_xlfn.FORMULATEXT('#_Multiple Pathways'!I20),'#_Multiple Pathways'!I20))-LEN(SUBSTITUTE(IF(_xlfn.ISFORMULA('#_Multiple Pathways'!I20),_xlfn.FORMULATEXT('#_Multiple Pathways'!I20),'#_Multiple Pathways'!I20),"$",""))),TRUE,FALSE),"MissingAbsMsg",TRUE,"PerfectMsg")</f>
        <v/>
      </c>
      <c r="J20" s="49"/>
      <c r="K20" s="48">
        <v>0</v>
      </c>
      <c r="L20" s="48">
        <v>0</v>
      </c>
    </row>
    <row r="21" spans="2:14" x14ac:dyDescent="0.15">
      <c r="L21" s="48"/>
      <c r="N21" s="48"/>
    </row>
    <row r="22" spans="2:14" x14ac:dyDescent="0.15">
      <c r="B22" s="42"/>
      <c r="C22" s="42"/>
      <c r="D22" s="42"/>
      <c r="E22" s="42"/>
      <c r="F22" s="42"/>
      <c r="G22" s="42"/>
      <c r="H22" s="42"/>
      <c r="I22" s="42"/>
      <c r="J22" s="42"/>
      <c r="K22" s="42"/>
    </row>
  </sheetData>
  <mergeCells count="2">
    <mergeCell ref="B5:I6"/>
    <mergeCell ref="B14:I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36331-E202-0B4F-ABB1-54ACC38CBF8A}">
  <dimension ref="A1:AO22"/>
  <sheetViews>
    <sheetView showGridLines="0" tabSelected="1" topLeftCell="C1" zoomScale="120" zoomScaleNormal="120" workbookViewId="0">
      <pane ySplit="2" topLeftCell="A5" activePane="bottomLeft" state="frozen"/>
      <selection pane="bottomLeft" activeCell="A3" sqref="A3"/>
    </sheetView>
  </sheetViews>
  <sheetFormatPr baseColWidth="10" defaultRowHeight="16" x14ac:dyDescent="0.2"/>
  <cols>
    <col min="1" max="1" width="8.83203125" customWidth="1"/>
    <col min="2" max="2" width="15.1640625" style="1" customWidth="1"/>
    <col min="3" max="3" width="16" style="1" customWidth="1"/>
    <col min="4" max="4" width="13.83203125" style="1" customWidth="1"/>
    <col min="5" max="5" width="23.33203125" style="1" customWidth="1"/>
    <col min="6" max="6" width="20.33203125" style="1" customWidth="1"/>
    <col min="7" max="7" width="23.6640625" style="1" customWidth="1"/>
    <col min="8" max="8" width="15.83203125" style="1" customWidth="1"/>
    <col min="9" max="9" width="17.83203125" style="1" customWidth="1"/>
    <col min="10" max="10" width="6" style="1" customWidth="1"/>
    <col min="11" max="11" width="23.1640625" style="1" customWidth="1"/>
    <col min="12" max="12" width="36.83203125" customWidth="1"/>
    <col min="13" max="13" width="9.5" customWidth="1"/>
  </cols>
  <sheetData>
    <row r="1" spans="1:41" ht="22" customHeight="1" x14ac:dyDescent="0.2">
      <c r="A1" s="25" t="s">
        <v>254</v>
      </c>
      <c r="B1" s="25" t="s">
        <v>255</v>
      </c>
      <c r="C1" s="25" t="s">
        <v>256</v>
      </c>
      <c r="D1" s="26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25"/>
      <c r="F1" s="25"/>
      <c r="G1" s="25"/>
      <c r="H1" s="25"/>
      <c r="I1" s="26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saving",Scoreboard!$F$21&lt;&gt;"","Security compromised: Undo last action or quit without saving",TRUE=TRUE,"Joe Bobcat")</f>
        <v>Joe Bobcat</v>
      </c>
      <c r="J1" s="26"/>
      <c r="K1" s="26"/>
      <c r="L1" s="26" t="s">
        <v>257</v>
      </c>
      <c r="M1" s="26"/>
      <c r="N1" s="26"/>
      <c r="O1" s="26"/>
      <c r="P1" s="27" t="s">
        <v>258</v>
      </c>
      <c r="Q1" s="26"/>
      <c r="R1" s="26"/>
      <c r="S1" s="53" t="s">
        <v>260</v>
      </c>
      <c r="T1" s="29"/>
      <c r="U1" s="28"/>
      <c r="V1" s="29"/>
      <c r="W1" s="28"/>
      <c r="X1" s="25" t="str">
        <f t="shared" ref="X1:AA2" si="0">A1</f>
        <v>earned</v>
      </c>
      <c r="Y1" s="25" t="str">
        <f t="shared" si="0"/>
        <v>possible</v>
      </c>
      <c r="Z1" s="25" t="str">
        <f t="shared" si="0"/>
        <v>cell</v>
      </c>
      <c r="AA1" s="26" t="str">
        <f t="shared" ca="1" si="0"/>
        <v>error</v>
      </c>
      <c r="AB1" s="25"/>
      <c r="AC1" s="25"/>
      <c r="AD1" s="30"/>
      <c r="AE1" s="30"/>
      <c r="AF1" s="26" t="str">
        <f>I1</f>
        <v>Joe Bobcat</v>
      </c>
      <c r="AG1" s="26"/>
      <c r="AH1" s="30"/>
      <c r="AI1" s="30"/>
      <c r="AJ1" s="30"/>
      <c r="AK1" s="30"/>
      <c r="AL1" s="26" t="s">
        <v>257</v>
      </c>
      <c r="AM1" s="30"/>
      <c r="AN1" s="30"/>
      <c r="AO1" s="30"/>
    </row>
    <row r="2" spans="1:41" ht="23" customHeight="1" thickBot="1" x14ac:dyDescent="0.4">
      <c r="A2" s="31">
        <f ca="1">'Multiple PathwaysSC'!$A$2</f>
        <v>0</v>
      </c>
      <c r="B2" s="32">
        <f>'Multiple PathwaysSC'!$B$2</f>
        <v>6</v>
      </c>
      <c r="C2" s="31" t="str" cm="1">
        <f t="array" aca="1" ref="C2" ca="1">SUBSTITUTE(IF(LEN(CELL("address"))&lt;15,CELL("address"),""),"$","")</f>
        <v/>
      </c>
      <c r="D2" s="33" t="str" cm="1">
        <f t="array" aca="1" ref="D2" ca="1">IF(ISNUMBER(SEARCH("#REF!",_xlfn.SINGLE(_xlfn.FORMULATEXT(INDIRECT("'Multiple PathwaysSC'!" &amp; C2))))), "DRAGGING CELLS IS NOT PERMITTED. PLEASE UNDO LAST ACTION!!",IF(IF('Multiple PathwaysSC'!B2=0,1,'Multiple PathwaysSC'!C2/'Multiple PathwaysSC'!B2)&gt;=Scoreboard!$F$19,IF(ISNUMBER(SEARCH("#REF!",_xlfn.SINGLE(_xlfn.FORMULATEXT(INDIRECT("'Multiple PathwaysSC'!"&amp;C2))))),"DRAGGING CELLS IS NOT PERMITTED. PLEASE UNDO LAST ACTION!!",IF($P$1&lt;&gt;"Feedback OFF",IFERROR(HLOOKUP(INDIRECT("'Multiple PathwaysSC'!"&amp;C2),FeedbackSFX!$B$2:$N$10,IF($P$1="Feedback ON", 2, FeedbackSFX!B1), FALSE), ""),"")),IF(IF('Multiple PathwaysSC'!B2=0,1,'Multiple PathwaysSC'!C2/'Multiple PathwaysSC'!B2)&gt;=Scoreboard!$F$19/2,"Earn "&amp;TEXT(Scoreboard!$F$19,"0%")&amp;" to unlock score and feedback. ---&gt; Halfway There!!!","Earn "&amp;TEXT(Scoreboard!$F$19,"0%")&amp;" to unlock score and feedback.")))</f>
        <v/>
      </c>
      <c r="E2" s="34"/>
      <c r="F2" s="34"/>
      <c r="G2" s="34"/>
      <c r="H2" s="34"/>
      <c r="I2" s="35"/>
      <c r="J2" s="34"/>
      <c r="K2" s="34"/>
      <c r="L2" s="34"/>
      <c r="M2" s="34"/>
      <c r="N2" s="34"/>
      <c r="O2" s="34"/>
      <c r="P2" s="41" t="str">
        <f ca="1">IF(Scoreboard!$E$4="Excel version: Invalid","****ERROR: Scoreboard requires Excel 365 or 2021 to run****", "")</f>
        <v/>
      </c>
      <c r="Q2" s="34"/>
      <c r="R2" s="34"/>
      <c r="S2" s="36"/>
      <c r="T2" s="37"/>
      <c r="U2" s="38"/>
      <c r="V2" s="37"/>
      <c r="W2" s="38"/>
      <c r="X2" s="39">
        <f t="shared" ca="1" si="0"/>
        <v>0</v>
      </c>
      <c r="Y2" s="39">
        <f t="shared" si="0"/>
        <v>6</v>
      </c>
      <c r="Z2" s="39" t="str">
        <f t="shared" ca="1" si="0"/>
        <v/>
      </c>
      <c r="AA2" s="33" t="str">
        <f t="shared" ca="1" si="0"/>
        <v/>
      </c>
      <c r="AB2" s="34"/>
      <c r="AC2" s="34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</row>
    <row r="3" spans="1:41" ht="20" customHeight="1" x14ac:dyDescent="0.2"/>
    <row r="4" spans="1:41" ht="12" customHeight="1" x14ac:dyDescent="0.2">
      <c r="B4"/>
      <c r="C4"/>
      <c r="D4"/>
      <c r="E4"/>
      <c r="F4"/>
      <c r="G4"/>
      <c r="H4"/>
      <c r="I4"/>
      <c r="J4"/>
      <c r="K4"/>
    </row>
    <row r="5" spans="1:41" ht="17" customHeight="1" x14ac:dyDescent="0.2">
      <c r="B5" s="102" t="s">
        <v>0</v>
      </c>
      <c r="C5" s="103"/>
      <c r="D5" s="103"/>
      <c r="E5" s="103"/>
      <c r="F5" s="103"/>
      <c r="G5" s="103"/>
      <c r="H5" s="103"/>
      <c r="I5" s="104"/>
      <c r="J5" s="2"/>
      <c r="K5" s="2"/>
    </row>
    <row r="6" spans="1:41" ht="17" customHeight="1" x14ac:dyDescent="0.2">
      <c r="B6" s="105"/>
      <c r="C6" s="106"/>
      <c r="D6" s="106"/>
      <c r="E6" s="106"/>
      <c r="F6" s="106"/>
      <c r="G6" s="106"/>
      <c r="H6" s="106"/>
      <c r="I6" s="107"/>
      <c r="J6" s="2"/>
      <c r="K6" s="2"/>
    </row>
    <row r="7" spans="1:41" x14ac:dyDescent="0.2">
      <c r="L7" s="3"/>
    </row>
    <row r="8" spans="1:41" x14ac:dyDescent="0.2">
      <c r="B8" s="4"/>
      <c r="C8" s="5" t="s">
        <v>1</v>
      </c>
      <c r="D8" s="5" t="s">
        <v>2</v>
      </c>
      <c r="E8" s="5" t="s">
        <v>3</v>
      </c>
      <c r="F8" s="5" t="s">
        <v>4</v>
      </c>
      <c r="G8" s="5" t="s">
        <v>5</v>
      </c>
      <c r="H8" s="5" t="s">
        <v>6</v>
      </c>
      <c r="I8" s="6" t="s">
        <v>7</v>
      </c>
      <c r="J8" s="7"/>
      <c r="K8" s="8" t="s">
        <v>8</v>
      </c>
      <c r="L8" s="8" t="s">
        <v>9</v>
      </c>
      <c r="M8" s="7"/>
    </row>
    <row r="9" spans="1:41" x14ac:dyDescent="0.2">
      <c r="B9" s="4" t="s">
        <v>10</v>
      </c>
      <c r="C9" s="4">
        <v>26</v>
      </c>
      <c r="D9" s="4">
        <v>35</v>
      </c>
      <c r="E9" s="4">
        <v>19</v>
      </c>
      <c r="F9" s="4">
        <v>13</v>
      </c>
      <c r="G9" s="4">
        <v>40</v>
      </c>
      <c r="H9" s="4">
        <v>93</v>
      </c>
      <c r="I9" s="23"/>
      <c r="K9" s="9" t="s">
        <v>11</v>
      </c>
      <c r="L9" s="9" t="s">
        <v>11</v>
      </c>
    </row>
    <row r="10" spans="1:41" x14ac:dyDescent="0.2">
      <c r="B10" s="4" t="s">
        <v>10</v>
      </c>
      <c r="C10" s="4">
        <v>26</v>
      </c>
      <c r="D10" s="4">
        <v>35</v>
      </c>
      <c r="E10" s="4">
        <v>19</v>
      </c>
      <c r="F10" s="4">
        <v>13</v>
      </c>
      <c r="G10" s="4">
        <v>40</v>
      </c>
      <c r="H10" s="4">
        <v>93</v>
      </c>
      <c r="I10" s="23"/>
      <c r="K10" s="9" t="s">
        <v>12</v>
      </c>
      <c r="L10" s="9" t="s">
        <v>13</v>
      </c>
    </row>
    <row r="11" spans="1:41" x14ac:dyDescent="0.2">
      <c r="B11" s="4" t="s">
        <v>10</v>
      </c>
      <c r="C11" s="4">
        <v>26</v>
      </c>
      <c r="D11" s="4">
        <v>35</v>
      </c>
      <c r="E11" s="4">
        <v>19</v>
      </c>
      <c r="F11" s="4">
        <v>13</v>
      </c>
      <c r="G11" s="4">
        <v>40</v>
      </c>
      <c r="H11" s="4">
        <v>93</v>
      </c>
      <c r="I11" s="23"/>
      <c r="K11" s="9" t="s">
        <v>14</v>
      </c>
      <c r="L11" s="9" t="s">
        <v>15</v>
      </c>
    </row>
    <row r="12" spans="1:41" x14ac:dyDescent="0.2">
      <c r="K12" s="9"/>
      <c r="L12" s="9"/>
    </row>
    <row r="13" spans="1:41" x14ac:dyDescent="0.2">
      <c r="K13" s="9"/>
      <c r="L13" s="9"/>
    </row>
    <row r="14" spans="1:41" ht="17" x14ac:dyDescent="0.2">
      <c r="B14" s="102" t="s">
        <v>16</v>
      </c>
      <c r="C14" s="103"/>
      <c r="D14" s="103"/>
      <c r="E14" s="103"/>
      <c r="F14" s="103"/>
      <c r="G14" s="103"/>
      <c r="H14" s="103"/>
      <c r="I14" s="104"/>
      <c r="J14" s="2"/>
      <c r="K14"/>
    </row>
    <row r="15" spans="1:41" ht="17" x14ac:dyDescent="0.2">
      <c r="B15" s="105"/>
      <c r="C15" s="106"/>
      <c r="D15" s="106"/>
      <c r="E15" s="106"/>
      <c r="F15" s="106"/>
      <c r="G15" s="106"/>
      <c r="H15" s="106"/>
      <c r="I15" s="107"/>
      <c r="J15" s="2"/>
      <c r="K15"/>
    </row>
    <row r="16" spans="1:41" x14ac:dyDescent="0.2">
      <c r="K16"/>
      <c r="L16" s="3"/>
    </row>
    <row r="17" spans="2:14" x14ac:dyDescent="0.2">
      <c r="B17" s="4"/>
      <c r="C17" s="5" t="s">
        <v>1</v>
      </c>
      <c r="D17" s="5" t="s">
        <v>2</v>
      </c>
      <c r="E17" s="5" t="s">
        <v>3</v>
      </c>
      <c r="F17" s="5" t="s">
        <v>4</v>
      </c>
      <c r="G17" s="5" t="s">
        <v>5</v>
      </c>
      <c r="H17" s="5" t="s">
        <v>6</v>
      </c>
      <c r="I17" s="5" t="s">
        <v>17</v>
      </c>
      <c r="J17" s="7"/>
      <c r="K17" s="8" t="s">
        <v>8</v>
      </c>
      <c r="L17" s="8" t="s">
        <v>9</v>
      </c>
    </row>
    <row r="18" spans="2:14" x14ac:dyDescent="0.2">
      <c r="B18" s="4" t="s">
        <v>10</v>
      </c>
      <c r="C18" s="4">
        <v>26</v>
      </c>
      <c r="D18" s="4">
        <v>35</v>
      </c>
      <c r="E18" s="4">
        <v>19</v>
      </c>
      <c r="F18" s="4">
        <v>13</v>
      </c>
      <c r="G18" s="4">
        <v>40</v>
      </c>
      <c r="H18" s="4">
        <v>93</v>
      </c>
      <c r="I18" s="24"/>
      <c r="J18" s="10"/>
      <c r="K18" s="9" t="s">
        <v>18</v>
      </c>
      <c r="L18" s="9" t="s">
        <v>18</v>
      </c>
    </row>
    <row r="19" spans="2:14" x14ac:dyDescent="0.2">
      <c r="B19" s="4" t="s">
        <v>10</v>
      </c>
      <c r="C19" s="4">
        <v>26</v>
      </c>
      <c r="D19" s="4">
        <v>35</v>
      </c>
      <c r="E19" s="4">
        <v>19</v>
      </c>
      <c r="F19" s="4">
        <v>13</v>
      </c>
      <c r="G19" s="4">
        <v>40</v>
      </c>
      <c r="H19" s="4">
        <v>93</v>
      </c>
      <c r="I19" s="24"/>
      <c r="J19" s="10"/>
      <c r="K19" s="9" t="s">
        <v>19</v>
      </c>
      <c r="L19" s="9" t="s">
        <v>20</v>
      </c>
    </row>
    <row r="20" spans="2:14" x14ac:dyDescent="0.2">
      <c r="B20" s="4" t="s">
        <v>10</v>
      </c>
      <c r="C20" s="4">
        <v>26</v>
      </c>
      <c r="D20" s="4">
        <v>35</v>
      </c>
      <c r="E20" s="4">
        <v>19</v>
      </c>
      <c r="F20" s="4">
        <v>13</v>
      </c>
      <c r="G20" s="4">
        <v>40</v>
      </c>
      <c r="H20" s="4">
        <v>93</v>
      </c>
      <c r="I20" s="24"/>
      <c r="J20" s="10"/>
      <c r="K20" s="9" t="s">
        <v>21</v>
      </c>
      <c r="L20" s="9" t="s">
        <v>22</v>
      </c>
    </row>
    <row r="21" spans="2:14" x14ac:dyDescent="0.2">
      <c r="L21" s="9"/>
      <c r="N21" s="9"/>
    </row>
    <row r="22" spans="2:14" x14ac:dyDescent="0.2">
      <c r="B22"/>
      <c r="C22"/>
      <c r="D22"/>
      <c r="E22"/>
      <c r="F22"/>
      <c r="G22"/>
      <c r="H22"/>
      <c r="I22"/>
      <c r="J22"/>
      <c r="K22"/>
    </row>
  </sheetData>
  <mergeCells count="2">
    <mergeCell ref="B5:I6"/>
    <mergeCell ref="B14:I15"/>
  </mergeCells>
  <conditionalFormatting sqref="A1:A2 X1:X2">
    <cfRule type="expression" dxfId="46" priority="7">
      <formula>$A$2/$B$2&gt;=0.05</formula>
    </cfRule>
  </conditionalFormatting>
  <conditionalFormatting sqref="A1:O2 Q1:R1 X1:AO2 P2:R2">
    <cfRule type="expression" dxfId="45" priority="5" stopIfTrue="1">
      <formula>$P$1="Feedback OFF"</formula>
    </cfRule>
  </conditionalFormatting>
  <conditionalFormatting sqref="A3:AA100">
    <cfRule type="expression" dxfId="44" priority="2" stopIfTrue="1">
      <formula>$D$2="DRAGGING CELLS IS NOT PERMITTED. PLEASE UNDO LAST ACTION!!"</formula>
    </cfRule>
  </conditionalFormatting>
  <conditionalFormatting sqref="B1:B2 Y1:Y2">
    <cfRule type="expression" dxfId="38" priority="8">
      <formula>$A$2/$B$2&gt;=0.1</formula>
    </cfRule>
  </conditionalFormatting>
  <conditionalFormatting sqref="C1:C2 Z1:Z2">
    <cfRule type="expression" dxfId="37" priority="9">
      <formula>$A$2/$B$2&gt;=0.15</formula>
    </cfRule>
  </conditionalFormatting>
  <conditionalFormatting sqref="D1:D2 AA1:AA2">
    <cfRule type="expression" dxfId="36" priority="10">
      <formula>$A$2/$B$2&gt;=0.2</formula>
    </cfRule>
  </conditionalFormatting>
  <conditionalFormatting sqref="E1:E2 AB1:AB2">
    <cfRule type="expression" dxfId="35" priority="11">
      <formula>$A$2/$B$2&gt;=0.25</formula>
    </cfRule>
  </conditionalFormatting>
  <conditionalFormatting sqref="F1:F2 AC1:AC2">
    <cfRule type="expression" dxfId="34" priority="12">
      <formula>$A$2/$B$2&gt;=0.3</formula>
    </cfRule>
  </conditionalFormatting>
  <conditionalFormatting sqref="G1:G2 AD1:AD2">
    <cfRule type="expression" dxfId="33" priority="13">
      <formula>$A$2/$B$2&gt;=0.35</formula>
    </cfRule>
  </conditionalFormatting>
  <conditionalFormatting sqref="H1:H2 AE1:AE2">
    <cfRule type="expression" dxfId="32" priority="14">
      <formula>$A$2/$B$2&gt;=0.4</formula>
    </cfRule>
  </conditionalFormatting>
  <conditionalFormatting sqref="I1:I2 AF1:AF2">
    <cfRule type="expression" dxfId="31" priority="15">
      <formula>$A$2/$B$2&gt;=0.45</formula>
    </cfRule>
  </conditionalFormatting>
  <conditionalFormatting sqref="J1:J2 AG1:AG2">
    <cfRule type="expression" dxfId="29" priority="16">
      <formula>$A$2/$B$2&gt;=0.5</formula>
    </cfRule>
  </conditionalFormatting>
  <conditionalFormatting sqref="K1:K2 AH1:AH2">
    <cfRule type="expression" dxfId="28" priority="17">
      <formula>$A$2/$B$2&gt;=0.55</formula>
    </cfRule>
  </conditionalFormatting>
  <conditionalFormatting sqref="L1:L2 AI1:AI2">
    <cfRule type="expression" dxfId="27" priority="18">
      <formula>$A$2/$B$2&gt;=0.6</formula>
    </cfRule>
  </conditionalFormatting>
  <conditionalFormatting sqref="M1:M2 AJ1:AJ2">
    <cfRule type="expression" dxfId="26" priority="19">
      <formula>$A$2/$B$2&gt;=0.65</formula>
    </cfRule>
  </conditionalFormatting>
  <conditionalFormatting sqref="N1:N2 AK1:AK2">
    <cfRule type="expression" dxfId="25" priority="20">
      <formula>$A$2/$B$2&gt;=0.7</formula>
    </cfRule>
  </conditionalFormatting>
  <conditionalFormatting sqref="O1:O2 AL1:AL2">
    <cfRule type="expression" dxfId="24" priority="21">
      <formula>$A$2/$B$2&gt;=0.75</formula>
    </cfRule>
  </conditionalFormatting>
  <conditionalFormatting sqref="P1">
    <cfRule type="expression" dxfId="23" priority="6">
      <formula>$P$1&lt;&gt;""</formula>
    </cfRule>
  </conditionalFormatting>
  <conditionalFormatting sqref="P1:P2 AM1:AM2">
    <cfRule type="expression" dxfId="22" priority="22">
      <formula>$A$2/$B$2&gt;=0.8</formula>
    </cfRule>
  </conditionalFormatting>
  <conditionalFormatting sqref="Q1:Q2 AN1:AN2">
    <cfRule type="expression" dxfId="21" priority="23">
      <formula>$A$2/$B$2&gt;=0.85</formula>
    </cfRule>
  </conditionalFormatting>
  <conditionalFormatting sqref="R1:R2 AO1:AO2">
    <cfRule type="expression" dxfId="20" priority="24">
      <formula>$A$2/$B$2&gt;=1</formula>
    </cfRule>
  </conditionalFormatting>
  <dataValidations count="1">
    <dataValidation type="list" allowBlank="1" showInputMessage="1" showErrorMessage="1" sqref="P1" xr:uid="{67F8A2BF-9BB3-5E48-9A61-478DE97828A8}">
      <formula1>"Feedback ON, Taunting ON, Feedback OFF"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stopIfTrue="1" id="{D65CE434-DFEB-524B-BAB1-54356BFA4D66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1" stopIfTrue="1" id="{4A5578E9-13DB-1A4D-858D-30A4691F01AA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  <x14:conditionalFormatting xmlns:xm="http://schemas.microsoft.com/office/excel/2006/main">
          <x14:cfRule type="expression" priority="27" stopIfTrue="1" id="{A202F51B-584A-9746-9B34-0847EC98B52D}">
            <xm:f>AND(('Multiple PathwaysSC'!$A$2/'Multiple PathwaysSC'!$B$2&gt;=Scoreboard!$F$19),$P$1&lt;&gt;"Feedback OFF",AND(IF('Multiple PathwaysSC'!A3&lt;&gt;FeedbackSFX!$C$2, TRUE, FALSE),'Multiple PathwaysSC'!A3&lt;&gt;"",_xlfn.ISFORMULA('Multiple PathwaysSC'!A3)))</xm:f>
            <x14:dxf>
              <fill>
                <patternFill>
                  <bgColor rgb="FFFF99CC"/>
                </patternFill>
              </fill>
            </x14:dxf>
          </x14:cfRule>
          <x14:cfRule type="expression" priority="25" stopIfTrue="1" id="{74D0C116-28DC-3A43-8D87-6904056CB083}">
            <xm:f>AND(('Multiple PathwaysSC'!$A$2/'Multiple PathwaysSC'!$B$2&gt;=Scoreboard!$F$19),$P$1&lt;&gt;"Feedback OFF",IF('Multiple PathwaysSC'!A3=FeedbackSFX!$C$2,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6" stopIfTrue="1" id="{48623219-3A81-344D-B578-6DDBDDCDAE58}">
            <xm:f>AND(('Multiple PathwaysSC'!$A$2/'Multiple PathwaysSC'!$B$2&gt;=Scoreboard!$F$19),$P$1&lt;&gt;"Feedback OFF",IF('Multiple PathwaysSC'!A3=FeedbackSFX!$K$2, TRUE, FALSE))</xm:f>
            <x14:dxf>
              <fill>
                <patternFill>
                  <bgColor rgb="FFFFFF64"/>
                </patternFill>
              </fill>
            </x14:dxf>
          </x14:cfRule>
          <xm:sqref>A3:AL20</xm:sqref>
        </x14:conditionalFormatting>
        <x14:conditionalFormatting xmlns:xm="http://schemas.microsoft.com/office/excel/2006/main">
          <x14:cfRule type="expression" priority="4" stopIfTrue="1" id="{824B2488-AE46-FB41-A058-67579932684F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A55BE-152A-074C-A645-66DC1C85E76E}">
  <sheetPr>
    <tabColor rgb="FF4FADEA"/>
  </sheetPr>
  <dimension ref="A1:AL22"/>
  <sheetViews>
    <sheetView showGridLines="0" workbookViewId="0">
      <pane ySplit="2" topLeftCell="A3" activePane="bottomLeft" state="frozen"/>
      <selection pane="bottomLeft" activeCell="A3" sqref="A3:XFD3"/>
    </sheetView>
  </sheetViews>
  <sheetFormatPr baseColWidth="10" defaultRowHeight="9" x14ac:dyDescent="0.15"/>
  <cols>
    <col min="1" max="1" width="4.6640625" style="42" customWidth="1"/>
    <col min="2" max="2" width="15.1640625" style="43" customWidth="1"/>
    <col min="3" max="3" width="16" style="43" customWidth="1"/>
    <col min="4" max="4" width="13.83203125" style="43" customWidth="1"/>
    <col min="5" max="5" width="23.33203125" style="43" customWidth="1"/>
    <col min="6" max="6" width="20.33203125" style="43" customWidth="1"/>
    <col min="7" max="7" width="23.6640625" style="43" customWidth="1"/>
    <col min="8" max="8" width="15.83203125" style="43" customWidth="1"/>
    <col min="9" max="9" width="17.83203125" style="43" customWidth="1"/>
    <col min="10" max="10" width="6" style="43" customWidth="1"/>
    <col min="11" max="11" width="23.1640625" style="43" customWidth="1"/>
    <col min="12" max="12" width="36.83203125" style="42" customWidth="1"/>
    <col min="13" max="13" width="9.5" style="42" customWidth="1"/>
    <col min="14" max="16384" width="10.83203125" style="42"/>
  </cols>
  <sheetData>
    <row r="1" spans="1:38" ht="22" customHeight="1" x14ac:dyDescent="0.15">
      <c r="A1" s="43" t="s">
        <v>254</v>
      </c>
      <c r="B1" s="43" t="s">
        <v>255</v>
      </c>
      <c r="C1" s="43" t="s">
        <v>256</v>
      </c>
      <c r="D1" s="50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I1" s="50" t="str">
        <f>'Multiple PathwaysSC'!$I$1</f>
        <v>Joe Bobcat</v>
      </c>
      <c r="J1" s="50"/>
      <c r="K1" s="50"/>
      <c r="L1" s="50" t="s">
        <v>257</v>
      </c>
      <c r="M1" s="50"/>
      <c r="N1" s="50"/>
      <c r="O1" s="50"/>
      <c r="P1" s="50" t="s">
        <v>258</v>
      </c>
      <c r="Q1" s="50"/>
      <c r="R1" s="50"/>
      <c r="X1" s="43" t="str">
        <f t="shared" ref="X1:AA2" si="0">A1</f>
        <v>earned</v>
      </c>
      <c r="Y1" s="43" t="str">
        <f t="shared" si="0"/>
        <v>possible</v>
      </c>
      <c r="Z1" s="43" t="str">
        <f t="shared" si="0"/>
        <v>cell</v>
      </c>
      <c r="AA1" s="50" t="str">
        <f t="shared" ca="1" si="0"/>
        <v>error</v>
      </c>
      <c r="AB1" s="43"/>
      <c r="AC1" s="43"/>
      <c r="AF1" s="50" t="str">
        <f>I1</f>
        <v>Joe Bobcat</v>
      </c>
      <c r="AG1" s="50"/>
      <c r="AL1" s="50" t="s">
        <v>257</v>
      </c>
    </row>
    <row r="2" spans="1:38" ht="23" customHeight="1" x14ac:dyDescent="0.15">
      <c r="A2" s="43">
        <f ca="1">'Multiple PathwaysSC'!$A$2</f>
        <v>0</v>
      </c>
      <c r="B2" s="51">
        <f>'Multiple PathwaysSC'!$B$2</f>
        <v>6</v>
      </c>
      <c r="C2" s="43" t="str" cm="1">
        <f t="array" aca="1" ref="C2" ca="1">SUBSTITUTE(IF(LEN(CELL("address"))&lt;15,CELL("address"),""),"$","")</f>
        <v/>
      </c>
      <c r="D2" s="50" t="str" cm="1">
        <f t="array" aca="1" ref="D2" ca="1">IF(ISNUMBER(SEARCH("#REF!",_xlfn.SINGLE(_xlfn.FORMULATEXT(INDIRECT("'Multiple PathwaysSC'!" &amp; C2))))), "DRAGGING CELLS IS NOT PERMITTED. PLEASE UNDO LAST ACTION!!",IF(IF('Multiple PathwaysSC'!B2=0,1,'Multiple PathwaysSC'!C2/'Multiple PathwaysSC'!B2)&gt;=Scoreboard!$F$19,IF(ISNUMBER(SEARCH("#REF!",_xlfn.SINGLE(_xlfn.FORMULATEXT(INDIRECT("'Multiple PathwaysSC'!"&amp;C2))))),"DRAGGING CELLS IS NOT PERMITTED. PLEASE UNDO LAST ACTION!!",IF($P$1&lt;&gt;"Feedback OFF",IFERROR(HLOOKUP(INDIRECT("'Multiple PathwaysSC'!"&amp;C2),FeedbackSFX!$B$2:$N$10,IF($P$1="Feedback ON", 2, FeedbackSFX!B1), FALSE), ""),"")),IF(IF('Multiple PathwaysSC'!B2=0,1,'Multiple PathwaysSC'!C2/'Multiple PathwaysSC'!B2)&gt;=Scoreboard!$F$19/2,"Earn "&amp;TEXT(Scoreboard!$F$19,"0%")&amp;" to unlock score and feedback. ---&gt; Halfway There!!!","Earn "&amp;TEXT(Scoreboard!$F$19,"0%")&amp;" to unlock score and feedback.")))</f>
        <v/>
      </c>
      <c r="I2" s="46"/>
      <c r="L2" s="43"/>
      <c r="M2" s="43"/>
      <c r="N2" s="43"/>
      <c r="O2" s="43"/>
      <c r="P2" s="43"/>
      <c r="Q2" s="43"/>
      <c r="R2" s="43"/>
      <c r="X2" s="52">
        <f t="shared" ca="1" si="0"/>
        <v>0</v>
      </c>
      <c r="Y2" s="52">
        <f t="shared" si="0"/>
        <v>6</v>
      </c>
      <c r="Z2" s="52" t="str">
        <f t="shared" ca="1" si="0"/>
        <v/>
      </c>
      <c r="AA2" s="50" t="str">
        <f t="shared" ca="1" si="0"/>
        <v/>
      </c>
      <c r="AB2" s="43"/>
      <c r="AC2" s="43"/>
    </row>
    <row r="3" spans="1:38" ht="20" customHeight="1" x14ac:dyDescent="0.15"/>
    <row r="4" spans="1:38" ht="12" customHeight="1" x14ac:dyDescent="0.15"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38" ht="17" customHeight="1" x14ac:dyDescent="0.15">
      <c r="B5" s="101" t="s">
        <v>0</v>
      </c>
      <c r="C5" s="101"/>
      <c r="D5" s="101"/>
      <c r="E5" s="101"/>
      <c r="F5" s="101"/>
      <c r="G5" s="101"/>
      <c r="H5" s="101"/>
      <c r="I5" s="101"/>
      <c r="J5" s="44"/>
      <c r="K5" s="44"/>
    </row>
    <row r="6" spans="1:38" ht="17" customHeight="1" x14ac:dyDescent="0.15">
      <c r="B6" s="101"/>
      <c r="C6" s="101"/>
      <c r="D6" s="101"/>
      <c r="E6" s="101"/>
      <c r="F6" s="101"/>
      <c r="G6" s="101"/>
      <c r="H6" s="101"/>
      <c r="I6" s="101"/>
      <c r="J6" s="44"/>
      <c r="K6" s="44"/>
    </row>
    <row r="7" spans="1:38" x14ac:dyDescent="0.15">
      <c r="L7" s="45"/>
    </row>
    <row r="8" spans="1:38" x14ac:dyDescent="0.15">
      <c r="C8" s="46" t="s">
        <v>1</v>
      </c>
      <c r="D8" s="46" t="s">
        <v>2</v>
      </c>
      <c r="E8" s="46" t="s">
        <v>3</v>
      </c>
      <c r="F8" s="46" t="s">
        <v>4</v>
      </c>
      <c r="G8" s="46" t="s">
        <v>5</v>
      </c>
      <c r="H8" s="46" t="s">
        <v>6</v>
      </c>
      <c r="I8" s="46" t="s">
        <v>7</v>
      </c>
      <c r="J8" s="46"/>
      <c r="K8" s="47" t="s">
        <v>8</v>
      </c>
      <c r="L8" s="47" t="s">
        <v>9</v>
      </c>
      <c r="M8" s="46"/>
    </row>
    <row r="9" spans="1:38" x14ac:dyDescent="0.15">
      <c r="B9" s="43" t="s">
        <v>10</v>
      </c>
      <c r="C9" s="43">
        <v>26</v>
      </c>
      <c r="D9" s="43">
        <v>35</v>
      </c>
      <c r="E9" s="43">
        <v>19</v>
      </c>
      <c r="F9" s="43">
        <v>13</v>
      </c>
      <c r="G9" s="43">
        <v>40</v>
      </c>
      <c r="H9" s="43">
        <v>93</v>
      </c>
      <c r="I9" s="43">
        <f>SUM(C9:H9)</f>
        <v>226</v>
      </c>
      <c r="K9" s="48" t="s">
        <v>11</v>
      </c>
      <c r="L9" s="48" t="s">
        <v>11</v>
      </c>
    </row>
    <row r="10" spans="1:38" x14ac:dyDescent="0.15">
      <c r="B10" s="43" t="s">
        <v>10</v>
      </c>
      <c r="C10" s="43">
        <v>26</v>
      </c>
      <c r="D10" s="43">
        <v>35</v>
      </c>
      <c r="E10" s="43">
        <v>19</v>
      </c>
      <c r="F10" s="43">
        <v>13</v>
      </c>
      <c r="G10" s="43">
        <v>40</v>
      </c>
      <c r="H10" s="43">
        <v>93</v>
      </c>
      <c r="I10" s="43">
        <f t="shared" ref="I10:I11" si="1">SUM(C10:H10)</f>
        <v>226</v>
      </c>
      <c r="K10" s="48" t="s">
        <v>12</v>
      </c>
      <c r="L10" s="48" t="s">
        <v>13</v>
      </c>
    </row>
    <row r="11" spans="1:38" x14ac:dyDescent="0.15">
      <c r="B11" s="43" t="s">
        <v>10</v>
      </c>
      <c r="C11" s="43">
        <v>26</v>
      </c>
      <c r="D11" s="43">
        <v>35</v>
      </c>
      <c r="E11" s="43">
        <v>19</v>
      </c>
      <c r="F11" s="43">
        <v>13</v>
      </c>
      <c r="G11" s="43">
        <v>40</v>
      </c>
      <c r="H11" s="43">
        <v>93</v>
      </c>
      <c r="I11" s="43">
        <f t="shared" si="1"/>
        <v>226</v>
      </c>
      <c r="K11" s="48" t="s">
        <v>14</v>
      </c>
      <c r="L11" s="48" t="s">
        <v>15</v>
      </c>
    </row>
    <row r="12" spans="1:38" x14ac:dyDescent="0.15">
      <c r="K12" s="48"/>
      <c r="L12" s="48"/>
    </row>
    <row r="13" spans="1:38" x14ac:dyDescent="0.15">
      <c r="K13" s="48"/>
      <c r="L13" s="48"/>
    </row>
    <row r="14" spans="1:38" x14ac:dyDescent="0.15">
      <c r="B14" s="101" t="s">
        <v>16</v>
      </c>
      <c r="C14" s="101"/>
      <c r="D14" s="101"/>
      <c r="E14" s="101"/>
      <c r="F14" s="101"/>
      <c r="G14" s="101"/>
      <c r="H14" s="101"/>
      <c r="I14" s="101"/>
      <c r="J14" s="44"/>
      <c r="K14" s="42"/>
    </row>
    <row r="15" spans="1:38" x14ac:dyDescent="0.15">
      <c r="B15" s="101"/>
      <c r="C15" s="101"/>
      <c r="D15" s="101"/>
      <c r="E15" s="101"/>
      <c r="F15" s="101"/>
      <c r="G15" s="101"/>
      <c r="H15" s="101"/>
      <c r="I15" s="101"/>
      <c r="J15" s="44"/>
      <c r="K15" s="42"/>
    </row>
    <row r="16" spans="1:38" x14ac:dyDescent="0.15">
      <c r="K16" s="42"/>
      <c r="L16" s="45"/>
    </row>
    <row r="17" spans="2:14" x14ac:dyDescent="0.15">
      <c r="C17" s="46" t="s">
        <v>1</v>
      </c>
      <c r="D17" s="46" t="s">
        <v>2</v>
      </c>
      <c r="E17" s="46" t="s">
        <v>3</v>
      </c>
      <c r="F17" s="46" t="s">
        <v>4</v>
      </c>
      <c r="G17" s="46" t="s">
        <v>5</v>
      </c>
      <c r="H17" s="46" t="s">
        <v>6</v>
      </c>
      <c r="I17" s="46" t="s">
        <v>17</v>
      </c>
      <c r="J17" s="46"/>
      <c r="K17" s="47" t="s">
        <v>8</v>
      </c>
      <c r="L17" s="47" t="s">
        <v>9</v>
      </c>
    </row>
    <row r="18" spans="2:14" x14ac:dyDescent="0.15">
      <c r="B18" s="43" t="s">
        <v>10</v>
      </c>
      <c r="C18" s="43">
        <v>26</v>
      </c>
      <c r="D18" s="43">
        <v>35</v>
      </c>
      <c r="E18" s="43">
        <v>19</v>
      </c>
      <c r="F18" s="43">
        <v>13</v>
      </c>
      <c r="G18" s="43">
        <v>40</v>
      </c>
      <c r="H18" s="43">
        <v>93</v>
      </c>
      <c r="I18" s="49">
        <f>AVERAGE(C18:H18)</f>
        <v>37.666666666666664</v>
      </c>
      <c r="J18" s="49"/>
      <c r="K18" s="48" t="s">
        <v>18</v>
      </c>
      <c r="L18" s="48" t="s">
        <v>18</v>
      </c>
    </row>
    <row r="19" spans="2:14" x14ac:dyDescent="0.15">
      <c r="B19" s="43" t="s">
        <v>10</v>
      </c>
      <c r="C19" s="43">
        <v>26</v>
      </c>
      <c r="D19" s="43">
        <v>35</v>
      </c>
      <c r="E19" s="43">
        <v>19</v>
      </c>
      <c r="F19" s="43">
        <v>13</v>
      </c>
      <c r="G19" s="43">
        <v>40</v>
      </c>
      <c r="H19" s="43">
        <v>93</v>
      </c>
      <c r="I19" s="49">
        <f t="shared" ref="I19:I20" si="2">AVERAGE(C19:H19)</f>
        <v>37.666666666666664</v>
      </c>
      <c r="J19" s="49"/>
      <c r="K19" s="48" t="s">
        <v>19</v>
      </c>
      <c r="L19" s="48" t="s">
        <v>20</v>
      </c>
    </row>
    <row r="20" spans="2:14" x14ac:dyDescent="0.15">
      <c r="B20" s="43" t="s">
        <v>10</v>
      </c>
      <c r="C20" s="43">
        <v>26</v>
      </c>
      <c r="D20" s="43">
        <v>35</v>
      </c>
      <c r="E20" s="43">
        <v>19</v>
      </c>
      <c r="F20" s="43">
        <v>13</v>
      </c>
      <c r="G20" s="43">
        <v>40</v>
      </c>
      <c r="H20" s="43">
        <v>93</v>
      </c>
      <c r="I20" s="49">
        <f t="shared" si="2"/>
        <v>37.666666666666664</v>
      </c>
      <c r="J20" s="49"/>
      <c r="K20" s="48" t="s">
        <v>21</v>
      </c>
      <c r="L20" s="48" t="s">
        <v>22</v>
      </c>
    </row>
    <row r="21" spans="2:14" x14ac:dyDescent="0.15">
      <c r="L21" s="48"/>
      <c r="N21" s="48"/>
    </row>
    <row r="22" spans="2:14" x14ac:dyDescent="0.15">
      <c r="B22" s="42"/>
      <c r="C22" s="42"/>
      <c r="D22" s="42"/>
      <c r="E22" s="42"/>
      <c r="F22" s="42"/>
      <c r="G22" s="42"/>
      <c r="H22" s="42"/>
      <c r="I22" s="42"/>
      <c r="J22" s="42"/>
      <c r="K22" s="42"/>
    </row>
  </sheetData>
  <mergeCells count="2">
    <mergeCell ref="B5:I6"/>
    <mergeCell ref="B14:I15"/>
  </mergeCells>
  <conditionalFormatting sqref="A1:A2 X1:X2">
    <cfRule type="expression" dxfId="19" priority="3">
      <formula>$A$2/$B$2&gt;=0.05</formula>
    </cfRule>
  </conditionalFormatting>
  <conditionalFormatting sqref="B1:B2 Y1:Y2">
    <cfRule type="expression" dxfId="18" priority="4">
      <formula>$A$2/$B$2&gt;=0.1</formula>
    </cfRule>
  </conditionalFormatting>
  <conditionalFormatting sqref="C1:C2 Z1:Z2">
    <cfRule type="expression" dxfId="17" priority="5">
      <formula>$A$2/$B$2&gt;=0.15</formula>
    </cfRule>
  </conditionalFormatting>
  <conditionalFormatting sqref="D1:D2 AA1:AA2">
    <cfRule type="expression" dxfId="16" priority="6">
      <formula>$A$2/$B$2&gt;=0.2</formula>
    </cfRule>
  </conditionalFormatting>
  <conditionalFormatting sqref="E1:E2 AB1:AB2">
    <cfRule type="expression" dxfId="15" priority="7">
      <formula>$A$2/$B$2&gt;=0.25</formula>
    </cfRule>
  </conditionalFormatting>
  <conditionalFormatting sqref="F1:F2 AC1:AC2">
    <cfRule type="expression" dxfId="14" priority="8">
      <formula>$A$2/$B$2&gt;=0.3</formula>
    </cfRule>
  </conditionalFormatting>
  <conditionalFormatting sqref="G1:G2 AD1:AD2">
    <cfRule type="expression" dxfId="13" priority="9">
      <formula>$A$2/$B$2&gt;=0.35</formula>
    </cfRule>
  </conditionalFormatting>
  <conditionalFormatting sqref="H1:H2 AE1:AE2">
    <cfRule type="expression" dxfId="12" priority="10">
      <formula>$A$2/$B$2&gt;=0.4</formula>
    </cfRule>
  </conditionalFormatting>
  <conditionalFormatting sqref="I1:I2 AF1:AF2">
    <cfRule type="expression" dxfId="11" priority="11">
      <formula>$A$2/$B$2&gt;=0.45</formula>
    </cfRule>
  </conditionalFormatting>
  <conditionalFormatting sqref="J1:J2 AG1:AG2">
    <cfRule type="expression" dxfId="10" priority="12">
      <formula>$A$2/$B$2&gt;=0.5</formula>
    </cfRule>
  </conditionalFormatting>
  <conditionalFormatting sqref="K1:K2 AH1:AH2">
    <cfRule type="expression" dxfId="9" priority="13">
      <formula>$A$2/$B$2&gt;=0.55</formula>
    </cfRule>
  </conditionalFormatting>
  <conditionalFormatting sqref="L1:L2 AI1:AI2">
    <cfRule type="expression" dxfId="8" priority="14">
      <formula>$A$2/$B$2&gt;=0.6</formula>
    </cfRule>
  </conditionalFormatting>
  <conditionalFormatting sqref="M1:M2 AJ1:AJ2">
    <cfRule type="expression" dxfId="7" priority="15">
      <formula>$A$2/$B$2&gt;=0.65</formula>
    </cfRule>
  </conditionalFormatting>
  <conditionalFormatting sqref="N1:N2 AK1:AK2">
    <cfRule type="expression" dxfId="6" priority="16">
      <formula>$A$2/$B$2&gt;=0.7</formula>
    </cfRule>
  </conditionalFormatting>
  <conditionalFormatting sqref="O1:O2 AL1:AL2">
    <cfRule type="expression" dxfId="5" priority="17">
      <formula>$A$2/$B$2&gt;=0.75</formula>
    </cfRule>
  </conditionalFormatting>
  <conditionalFormatting sqref="P1">
    <cfRule type="expression" dxfId="4" priority="2">
      <formula>$P$1&lt;&gt;""</formula>
    </cfRule>
  </conditionalFormatting>
  <conditionalFormatting sqref="P1:P2 AM1:AM2">
    <cfRule type="expression" dxfId="3" priority="18">
      <formula>$A$2/$B$2&gt;=0.8</formula>
    </cfRule>
  </conditionalFormatting>
  <conditionalFormatting sqref="Q1:Q2 AN1:AN2">
    <cfRule type="expression" dxfId="2" priority="19">
      <formula>$A$2/$B$2&gt;=0.85</formula>
    </cfRule>
  </conditionalFormatting>
  <conditionalFormatting sqref="Q1:R1 A1:O2 X1:AO2 P2:R2">
    <cfRule type="expression" dxfId="1" priority="1" stopIfTrue="1">
      <formula>$P$1="Feedback OFF"</formula>
    </cfRule>
  </conditionalFormatting>
  <conditionalFormatting sqref="R1:R2 AO1:AO2">
    <cfRule type="expression" dxfId="0" priority="20">
      <formula>$A$2/$B$2&gt;=1</formula>
    </cfRule>
  </conditionalFormatting>
  <dataValidations count="1">
    <dataValidation type="list" allowBlank="1" showInputMessage="1" showErrorMessage="1" sqref="P1" xr:uid="{E9FF7744-09E1-2F44-97DD-031A7B3B659B}">
      <formula1>"Feedback ON, Taunting ON, Feedback OFF"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FeedbackSFX</vt:lpstr>
      <vt:lpstr>Scoreboard</vt:lpstr>
      <vt:lpstr>Multiple Pathways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Goins, Ethan</dc:creator>
  <cp:lastModifiedBy>Goins, Ethan</cp:lastModifiedBy>
  <dcterms:created xsi:type="dcterms:W3CDTF">2025-10-07T02:17:19Z</dcterms:created>
  <dcterms:modified xsi:type="dcterms:W3CDTF">2025-10-07T02:20:27Z</dcterms:modified>
</cp:coreProperties>
</file>